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 DE COMPROBACIÓN" sheetId="1" state="visible" r:id="rId3"/>
    <sheet name="CONSUMO ENERGIA FINAL" sheetId="2" state="visible" r:id="rId4"/>
    <sheet name="Zona_climatica" sheetId="3" state="visible" r:id="rId5"/>
    <sheet name="Ayuda" sheetId="4" state="hidden" r:id="rId6"/>
  </sheets>
  <definedNames>
    <definedName function="false" hidden="false" localSheetId="1" name="_xlnm.Print_Area" vbProcedure="false">'CONSUMO ENERGIA FINAL'!$A$1:$J$45</definedName>
    <definedName function="false" hidden="false" localSheetId="0" name="_xlnm.Print_Area" vbProcedure="false">'HOJA DE COMPROBACIÓN'!$A$1:$K$62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<sst xmlns="http://schemas.openxmlformats.org/spreadsheetml/2006/main" count="553" uniqueCount="312">
  <si>
    <t xml:space="preserve">HOJA DE INDICADORES DE PRODUCTIVIDAD EN EFICIENCIA ENERGÉTICA </t>
  </si>
  <si>
    <t xml:space="preserve">v03-2022</t>
  </si>
  <si>
    <t xml:space="preserve">PROGRAMA 3 y 4 del RD 853/2021 (válido para el PROGRAMA 1) </t>
  </si>
  <si>
    <t xml:space="preserve">ATENCIÓN: SOLO COMPLETAR LAS CELDAS EN COLOR ROJIZO</t>
  </si>
  <si>
    <t xml:space="preserve">LOS VALORES EN AZUL SON LOS QUE SE DEBEN EMPLEAR DURANTE LA SOLICITUD TELEMÁTICA Y NO APARECEN EXPRESADOS EN LOS CERTIFICADOS DE EFICIENCIA ENERGÉTICA</t>
  </si>
  <si>
    <t xml:space="preserve">DATOS DEL EDIFICIO</t>
  </si>
  <si>
    <t xml:space="preserve">Solicitante</t>
  </si>
  <si>
    <t xml:space="preserve">Dirección</t>
  </si>
  <si>
    <t xml:space="preserve">Expediente Nº</t>
  </si>
  <si>
    <t xml:space="preserve">Municipio</t>
  </si>
  <si>
    <t xml:space="preserve">Torres de la Alameda</t>
  </si>
  <si>
    <t xml:space="preserve">Zona climática</t>
  </si>
  <si>
    <t xml:space="preserve">CÁLCULO REDUCCIÓN DE DEMANDA ENERGÉTICA GLOBAL DE CALEFACCIÓN Y REFRIGERACIÓN:</t>
  </si>
  <si>
    <t xml:space="preserve">ESTADO DE PARTIDA (C.E.E. PREVIO O INICIAL)</t>
  </si>
  <si>
    <t xml:space="preserve">DEMANDA GLOBAL 1</t>
  </si>
  <si>
    <t xml:space="preserve">DEMANDA PARCIAL CALEFACCIÓN</t>
  </si>
  <si>
    <t xml:space="preserve">DEMANDA PARCIAL REFRIGERACIÓN</t>
  </si>
  <si>
    <t xml:space="preserve">TOTAL</t>
  </si>
  <si>
    <t xml:space="preserve">DEMANDA GLOBAL CyR 1</t>
  </si>
  <si>
    <t xml:space="preserve">(kWh / m² año)</t>
  </si>
  <si>
    <t xml:space="preserve">dc</t>
  </si>
  <si>
    <t xml:space="preserve">dr</t>
  </si>
  <si>
    <r>
      <rPr>
        <sz val="10"/>
        <color theme="1"/>
        <rFont val="Arial"/>
        <family val="2"/>
        <charset val="1"/>
      </rPr>
      <t xml:space="preserve">di = d</t>
    </r>
    <r>
      <rPr>
        <sz val="8"/>
        <color theme="1"/>
        <rFont val="Arial"/>
        <family val="2"/>
        <charset val="1"/>
      </rPr>
      <t xml:space="preserve">c</t>
    </r>
    <r>
      <rPr>
        <sz val="10"/>
        <color theme="1"/>
        <rFont val="Arial"/>
        <family val="2"/>
        <charset val="1"/>
      </rPr>
      <t xml:space="preserve"> + d</t>
    </r>
    <r>
      <rPr>
        <sz val="8"/>
        <color theme="1"/>
        <rFont val="Arial"/>
        <family val="2"/>
        <charset val="1"/>
      </rPr>
      <t xml:space="preserve">r</t>
    </r>
  </si>
  <si>
    <t xml:space="preserve">(di)</t>
  </si>
  <si>
    <t xml:space="preserve">ESTADO REHABILITADO (C.E.E. PREVISTO / FINAL)</t>
  </si>
  <si>
    <t xml:space="preserve">DEMANDA GLOBAL 2</t>
  </si>
  <si>
    <t xml:space="preserve">DEMANDA GLOBAL CyR 2</t>
  </si>
  <si>
    <t xml:space="preserve">dc'</t>
  </si>
  <si>
    <t xml:space="preserve">dr'</t>
  </si>
  <si>
    <r>
      <rPr>
        <sz val="10"/>
        <color theme="1"/>
        <rFont val="Arial"/>
        <family val="2"/>
        <charset val="1"/>
      </rPr>
      <t xml:space="preserve">d</t>
    </r>
    <r>
      <rPr>
        <sz val="8"/>
        <color theme="1"/>
        <rFont val="Arial"/>
        <family val="2"/>
        <charset val="1"/>
      </rPr>
      <t xml:space="preserve">f</t>
    </r>
    <r>
      <rPr>
        <sz val="10"/>
        <color theme="1"/>
        <rFont val="Arial"/>
        <family val="2"/>
        <charset val="1"/>
      </rPr>
      <t xml:space="preserve"> = d</t>
    </r>
    <r>
      <rPr>
        <sz val="8"/>
        <color theme="1"/>
        <rFont val="Arial"/>
        <family val="2"/>
        <charset val="1"/>
      </rPr>
      <t xml:space="preserve">c</t>
    </r>
    <r>
      <rPr>
        <sz val="10"/>
        <color theme="1"/>
        <rFont val="Arial"/>
        <family val="2"/>
        <charset val="1"/>
      </rPr>
      <t xml:space="preserve">' + d</t>
    </r>
    <r>
      <rPr>
        <sz val="8"/>
        <color theme="1"/>
        <rFont val="Arial"/>
        <family val="2"/>
        <charset val="1"/>
      </rPr>
      <t xml:space="preserve">r</t>
    </r>
    <r>
      <rPr>
        <sz val="10"/>
        <color theme="1"/>
        <rFont val="Arial"/>
        <family val="2"/>
        <charset val="1"/>
      </rPr>
      <t xml:space="preserve">'</t>
    </r>
  </si>
  <si>
    <t xml:space="preserve">(df)</t>
  </si>
  <si>
    <t xml:space="preserve">COMPROBACIÓN REDUCCIÓN DE DEMANDA GLOBAL CONJUNTA</t>
  </si>
  <si>
    <t xml:space="preserve">AHORRO  DE</t>
  </si>
  <si>
    <t xml:space="preserve">Seleccionar PROGRAMA de ayuda solicitado</t>
  </si>
  <si>
    <t xml:space="preserve">ZONA CLIMÁTICA</t>
  </si>
  <si>
    <t xml:space="preserve">DEMANDA GLOBAL DE CyR</t>
  </si>
  <si>
    <t xml:space="preserve">P3</t>
  </si>
  <si>
    <r>
      <rPr>
        <sz val="10"/>
        <color theme="1"/>
        <rFont val="Arial"/>
        <family val="2"/>
        <charset val="1"/>
      </rPr>
      <t xml:space="preserve">Rd = d</t>
    </r>
    <r>
      <rPr>
        <sz val="8"/>
        <color theme="1"/>
        <rFont val="Arial"/>
        <family val="2"/>
        <charset val="1"/>
      </rPr>
      <t xml:space="preserve">i</t>
    </r>
    <r>
      <rPr>
        <sz val="10"/>
        <color theme="1"/>
        <rFont val="Arial"/>
        <family val="2"/>
        <charset val="1"/>
      </rPr>
      <t xml:space="preserve"> - d</t>
    </r>
    <r>
      <rPr>
        <sz val="8"/>
        <color theme="1"/>
        <rFont val="Arial"/>
        <family val="2"/>
        <charset val="1"/>
      </rPr>
      <t xml:space="preserve">f</t>
    </r>
  </si>
  <si>
    <r>
      <rPr>
        <sz val="10"/>
        <color theme="1"/>
        <rFont val="Arial"/>
        <family val="2"/>
        <charset val="1"/>
      </rPr>
      <t xml:space="preserve">(Rd/di) </t>
    </r>
    <r>
      <rPr>
        <sz val="8"/>
        <color theme="1"/>
        <rFont val="Arial"/>
        <family val="2"/>
        <charset val="1"/>
      </rPr>
      <t xml:space="preserve">x 100</t>
    </r>
  </si>
  <si>
    <t xml:space="preserve">(% Rd)</t>
  </si>
  <si>
    <t xml:space="preserve">R. Demanda ≥</t>
  </si>
  <si>
    <t xml:space="preserve">CÁLCULO REDUCCIÓN DE CONSUMO DE ENERGÍA PRIMARIA NO RENOVABLE:</t>
  </si>
  <si>
    <t xml:space="preserve">C.E.E. INICIAL (NO PREVIO)</t>
  </si>
  <si>
    <t xml:space="preserve">COMPROBACIÓN REDUCCIÓN DEL CONSUMO DE ENERGÍA PRIMARIA NO RENOVABLE</t>
  </si>
  <si>
    <t xml:space="preserve">CONSUMO DE ENERGÍA PRIMARIA NO RENOVABLE 1</t>
  </si>
  <si>
    <t xml:space="preserve">GLOBAL</t>
  </si>
  <si>
    <t xml:space="preserve">C.E.P.N.R.</t>
  </si>
  <si>
    <t xml:space="preserve">REDUCCIÓN GLOBAL</t>
  </si>
  <si>
    <t xml:space="preserve">R.C.E.P.N.R. (%)</t>
  </si>
  <si>
    <r>
      <rPr>
        <sz val="10"/>
        <color theme="1"/>
        <rFont val="Arial"/>
        <family val="2"/>
        <charset val="1"/>
      </rPr>
      <t xml:space="preserve">c</t>
    </r>
    <r>
      <rPr>
        <sz val="8"/>
        <color theme="1"/>
        <rFont val="Arial"/>
        <family val="2"/>
        <charset val="1"/>
      </rPr>
      <t xml:space="preserve">i</t>
    </r>
  </si>
  <si>
    <t xml:space="preserve">Elegir</t>
  </si>
  <si>
    <t xml:space="preserve">(1-(cf/ci))×100</t>
  </si>
  <si>
    <t xml:space="preserve">R.C.E.P.N.R.≥</t>
  </si>
  <si>
    <t xml:space="preserve">C.E.E. PREVISTO / FINAL</t>
  </si>
  <si>
    <t xml:space="preserve">CONSUMO DE ENERGÍA PRIMARIA NO RENOVABLE 2</t>
  </si>
  <si>
    <t xml:space="preserve">AHORRO ANUAL EN C.E.P.N.R </t>
  </si>
  <si>
    <t xml:space="preserve">(MWh / año)</t>
  </si>
  <si>
    <r>
      <rPr>
        <sz val="10"/>
        <color theme="1"/>
        <rFont val="Arial"/>
        <family val="2"/>
        <charset val="1"/>
      </rPr>
      <t xml:space="preserve">Rc = c</t>
    </r>
    <r>
      <rPr>
        <sz val="8"/>
        <color theme="1"/>
        <rFont val="Arial"/>
        <family val="2"/>
        <charset val="1"/>
      </rPr>
      <t xml:space="preserve">i</t>
    </r>
    <r>
      <rPr>
        <sz val="10"/>
        <color theme="1"/>
        <rFont val="Arial"/>
        <family val="2"/>
        <charset val="1"/>
      </rPr>
      <t xml:space="preserve"> - c</t>
    </r>
    <r>
      <rPr>
        <sz val="8"/>
        <color theme="1"/>
        <rFont val="Arial"/>
        <family val="2"/>
        <charset val="1"/>
      </rPr>
      <t xml:space="preserve">f</t>
    </r>
  </si>
  <si>
    <r>
      <rPr>
        <sz val="8"/>
        <color theme="1"/>
        <rFont val="Arial"/>
        <family val="2"/>
        <charset val="1"/>
      </rPr>
      <t xml:space="preserve">(ci</t>
    </r>
    <r>
      <rPr>
        <sz val="6"/>
        <color theme="1"/>
        <rFont val="Arial"/>
        <family val="2"/>
        <charset val="1"/>
      </rPr>
      <t xml:space="preserve"> </t>
    </r>
    <r>
      <rPr>
        <sz val="8"/>
        <color theme="1"/>
        <rFont val="Arial"/>
        <family val="2"/>
        <charset val="1"/>
      </rPr>
      <t xml:space="preserve">x</t>
    </r>
    <r>
      <rPr>
        <sz val="6"/>
        <color theme="1"/>
        <rFont val="Arial"/>
        <family val="2"/>
        <charset val="1"/>
      </rPr>
      <t xml:space="preserve"> </t>
    </r>
    <r>
      <rPr>
        <sz val="8"/>
        <color theme="1"/>
        <rFont val="Arial"/>
        <family val="2"/>
        <charset val="1"/>
      </rPr>
      <t xml:space="preserve">Sui - cf</t>
    </r>
    <r>
      <rPr>
        <sz val="6"/>
        <color theme="1"/>
        <rFont val="Arial"/>
        <family val="2"/>
        <charset val="1"/>
      </rPr>
      <t xml:space="preserve"> </t>
    </r>
    <r>
      <rPr>
        <sz val="8"/>
        <color theme="1"/>
        <rFont val="Arial"/>
        <family val="2"/>
        <charset val="1"/>
      </rPr>
      <t xml:space="preserve">x</t>
    </r>
    <r>
      <rPr>
        <sz val="6"/>
        <color theme="1"/>
        <rFont val="Arial"/>
        <family val="2"/>
        <charset val="1"/>
      </rPr>
      <t xml:space="preserve"> </t>
    </r>
    <r>
      <rPr>
        <sz val="8"/>
        <color theme="1"/>
        <rFont val="Arial"/>
        <family val="2"/>
        <charset val="1"/>
      </rPr>
      <t xml:space="preserve">Suf)</t>
    </r>
  </si>
  <si>
    <r>
      <rPr>
        <sz val="10"/>
        <color theme="1"/>
        <rFont val="Arial"/>
        <family val="2"/>
        <charset val="1"/>
      </rPr>
      <t xml:space="preserve">c</t>
    </r>
    <r>
      <rPr>
        <sz val="8"/>
        <color theme="1"/>
        <rFont val="Arial"/>
        <family val="2"/>
        <charset val="1"/>
      </rPr>
      <t xml:space="preserve">f</t>
    </r>
  </si>
  <si>
    <t xml:space="preserve">OTROS DATOS</t>
  </si>
  <si>
    <t xml:space="preserve">Cuantía máxima de la subvención según la reducción de consumo de ep,nren (P3):</t>
  </si>
  <si>
    <t xml:space="preserve">C.E.E. INICIAL</t>
  </si>
  <si>
    <t xml:space="preserve">EDIFICIO O VIVIENDA UNIFAMILIAR</t>
  </si>
  <si>
    <t xml:space="preserve">Superficie útil habitable (m²)</t>
  </si>
  <si>
    <r>
      <rPr>
        <sz val="10"/>
        <color theme="1"/>
        <rFont val="Arial"/>
        <family val="2"/>
        <charset val="1"/>
      </rPr>
      <t xml:space="preserve">S</t>
    </r>
    <r>
      <rPr>
        <sz val="8"/>
        <color theme="1"/>
        <rFont val="Arial"/>
        <family val="2"/>
        <charset val="1"/>
      </rPr>
      <t xml:space="preserve">ui</t>
    </r>
  </si>
  <si>
    <t xml:space="preserve">C.E.E. PREVISTO/FINAL</t>
  </si>
  <si>
    <r>
      <rPr>
        <sz val="10"/>
        <color theme="1"/>
        <rFont val="Arial"/>
        <family val="2"/>
        <charset val="1"/>
      </rPr>
      <t xml:space="preserve">S</t>
    </r>
    <r>
      <rPr>
        <sz val="8"/>
        <color theme="1"/>
        <rFont val="Arial"/>
        <family val="2"/>
        <charset val="1"/>
      </rPr>
      <t xml:space="preserve">uf</t>
    </r>
  </si>
  <si>
    <t xml:space="preserve">OTROS DATOS ENERGÉTICOS PARA CUMPLIMENTAR LA SOLICITUD</t>
  </si>
  <si>
    <t xml:space="preserve">PROGRAMA 3 y 4 del RD 853/2021 (válido para el PROGRAMA 1)</t>
  </si>
  <si>
    <t xml:space="preserve">Tabla valida si además de consumo elétrico existe únicamente otro tipo de energía, para el resto de casos los cálculos relativos a energía final deberán obtenerse por otros métodos</t>
  </si>
  <si>
    <t xml:space="preserve">CÁLCULO SIMPLIFICADO DE REDUCCIÓN DE CONSUMO DE ENERGÍA FINAL:</t>
  </si>
  <si>
    <t xml:space="preserve">ESTADO DE PARTIDA (C.E.E. INICIAL, no usar PREVIO)</t>
  </si>
  <si>
    <t xml:space="preserve">EMISIONES C02
INICIAL</t>
  </si>
  <si>
    <t xml:space="preserve">FACTOR  CONVERSIÓN A ENERGÍA FINAL</t>
  </si>
  <si>
    <t xml:space="preserve">CONSUMO DE ENERGÍA FINAL (E.F.)
INICIAL</t>
  </si>
  <si>
    <t xml:space="preserve">Por consumo eléctrico</t>
  </si>
  <si>
    <t xml:space="preserve">Electricidad</t>
  </si>
  <si>
    <t xml:space="preserve">(kgCO2/m² año)</t>
  </si>
  <si>
    <t xml:space="preserve">(kgCO2/KWh/año)</t>
  </si>
  <si>
    <t xml:space="preserve">(KWh/m² año)</t>
  </si>
  <si>
    <t xml:space="preserve">ee</t>
  </si>
  <si>
    <r>
      <rPr>
        <sz val="10"/>
        <color theme="1"/>
        <rFont val="Arial"/>
        <family val="2"/>
        <charset val="1"/>
      </rPr>
      <t xml:space="preserve">c</t>
    </r>
    <r>
      <rPr>
        <sz val="8"/>
        <color theme="1"/>
        <rFont val="Arial"/>
        <family val="2"/>
        <charset val="1"/>
      </rPr>
      <t xml:space="preserve">ef-e</t>
    </r>
  </si>
  <si>
    <r>
      <rPr>
        <sz val="10"/>
        <color theme="1"/>
        <rFont val="Arial"/>
        <family val="2"/>
        <charset val="1"/>
      </rPr>
      <t xml:space="preserve">C</t>
    </r>
    <r>
      <rPr>
        <sz val="8"/>
        <color theme="1"/>
        <rFont val="Arial"/>
        <family val="2"/>
        <charset val="1"/>
      </rPr>
      <t xml:space="preserve">ef-i</t>
    </r>
    <r>
      <rPr>
        <sz val="10"/>
        <color theme="1"/>
        <rFont val="Arial"/>
        <family val="2"/>
        <charset val="1"/>
      </rPr>
      <t xml:space="preserve"> = c</t>
    </r>
    <r>
      <rPr>
        <sz val="8"/>
        <color theme="1"/>
        <rFont val="Arial"/>
        <family val="2"/>
        <charset val="1"/>
      </rPr>
      <t xml:space="preserve">ef-e</t>
    </r>
    <r>
      <rPr>
        <sz val="10"/>
        <color theme="1"/>
        <rFont val="Arial"/>
        <family val="2"/>
        <charset val="1"/>
      </rPr>
      <t xml:space="preserve"> + c</t>
    </r>
    <r>
      <rPr>
        <sz val="8"/>
        <color theme="1"/>
        <rFont val="Arial"/>
        <family val="2"/>
        <charset val="1"/>
      </rPr>
      <t xml:space="preserve">ef-o</t>
    </r>
  </si>
  <si>
    <t xml:space="preserve">Por otros combustibles</t>
  </si>
  <si>
    <t xml:space="preserve">Otros combustibles</t>
  </si>
  <si>
    <r>
      <rPr>
        <sz val="9"/>
        <color rgb="FF0070C0"/>
        <rFont val="Arial"/>
        <family val="2"/>
        <charset val="1"/>
      </rPr>
      <t xml:space="preserve">(C</t>
    </r>
    <r>
      <rPr>
        <sz val="8"/>
        <color rgb="FF0070C0"/>
        <rFont val="Arial"/>
        <family val="2"/>
        <charset val="1"/>
      </rPr>
      <t xml:space="preserve">ef-i</t>
    </r>
    <r>
      <rPr>
        <sz val="9"/>
        <color rgb="FF0070C0"/>
        <rFont val="Arial"/>
        <family val="2"/>
        <charset val="1"/>
      </rPr>
      <t xml:space="preserve">)</t>
    </r>
  </si>
  <si>
    <t xml:space="preserve">eo</t>
  </si>
  <si>
    <r>
      <rPr>
        <sz val="10"/>
        <color theme="1"/>
        <rFont val="Arial"/>
        <family val="2"/>
        <charset val="1"/>
      </rPr>
      <t xml:space="preserve">c</t>
    </r>
    <r>
      <rPr>
        <sz val="8"/>
        <color theme="1"/>
        <rFont val="Arial"/>
        <family val="2"/>
        <charset val="1"/>
      </rPr>
      <t xml:space="preserve">ef-o</t>
    </r>
  </si>
  <si>
    <t xml:space="preserve">Emisiones globales (kgCO2/m² año)</t>
  </si>
  <si>
    <t xml:space="preserve">Letra</t>
  </si>
  <si>
    <t xml:space="preserve">(Ei)</t>
  </si>
  <si>
    <t xml:space="preserve">EMISIONES C02
PREVISTO / FINAL</t>
  </si>
  <si>
    <t xml:space="preserve">CONSUMO DE ENERGÍA FINAL (E.F.)
PREVISTO / FINAL</t>
  </si>
  <si>
    <r>
      <rPr>
        <sz val="10"/>
        <color theme="1"/>
        <rFont val="Arial"/>
        <family val="2"/>
        <charset val="1"/>
      </rPr>
      <t xml:space="preserve">C</t>
    </r>
    <r>
      <rPr>
        <sz val="8"/>
        <color theme="1"/>
        <rFont val="Arial"/>
        <family val="2"/>
        <charset val="1"/>
      </rPr>
      <t xml:space="preserve">ef-f</t>
    </r>
    <r>
      <rPr>
        <sz val="10"/>
        <color theme="1"/>
        <rFont val="Arial"/>
        <family val="2"/>
        <charset val="1"/>
      </rPr>
      <t xml:space="preserve"> = c</t>
    </r>
    <r>
      <rPr>
        <sz val="8"/>
        <color theme="1"/>
        <rFont val="Arial"/>
        <family val="2"/>
        <charset val="1"/>
      </rPr>
      <t xml:space="preserve">ef-e</t>
    </r>
    <r>
      <rPr>
        <sz val="10"/>
        <color theme="1"/>
        <rFont val="Arial"/>
        <family val="2"/>
        <charset val="1"/>
      </rPr>
      <t xml:space="preserve"> + c</t>
    </r>
    <r>
      <rPr>
        <sz val="8"/>
        <color theme="1"/>
        <rFont val="Arial"/>
        <family val="2"/>
        <charset val="1"/>
      </rPr>
      <t xml:space="preserve">ef-o</t>
    </r>
  </si>
  <si>
    <t xml:space="preserve">Otros combustibles 1</t>
  </si>
  <si>
    <r>
      <rPr>
        <sz val="9"/>
        <color rgb="FF0070C0"/>
        <rFont val="Arial"/>
        <family val="2"/>
        <charset val="1"/>
      </rPr>
      <t xml:space="preserve">(C</t>
    </r>
    <r>
      <rPr>
        <sz val="8"/>
        <color rgb="FF0070C0"/>
        <rFont val="Arial"/>
        <family val="2"/>
        <charset val="1"/>
      </rPr>
      <t xml:space="preserve">ef-f</t>
    </r>
    <r>
      <rPr>
        <sz val="9"/>
        <color rgb="FF0070C0"/>
        <rFont val="Arial"/>
        <family val="2"/>
        <charset val="1"/>
      </rPr>
      <t xml:space="preserve">)</t>
    </r>
  </si>
  <si>
    <t xml:space="preserve">(Ef)</t>
  </si>
  <si>
    <t xml:space="preserve">REDUCCIONES OBTENIDAS EN EMISIONES Y AHORRO DE CONSUMO DE ENERGÍA FINAL</t>
  </si>
  <si>
    <r>
      <rPr>
        <sz val="10"/>
        <color theme="1"/>
        <rFont val="Arial"/>
        <family val="2"/>
        <charset val="1"/>
      </rPr>
      <t xml:space="preserve">REDUCCIÓN DE 
EMISIONES C02
</t>
    </r>
    <r>
      <rPr>
        <sz val="8"/>
        <color theme="1"/>
        <rFont val="Arial"/>
        <family val="2"/>
        <charset val="1"/>
      </rPr>
      <t xml:space="preserve">(RE = Ei - Ef)</t>
    </r>
  </si>
  <si>
    <r>
      <rPr>
        <sz val="10"/>
        <color theme="1"/>
        <rFont val="Arial"/>
        <family val="2"/>
        <charset val="1"/>
      </rPr>
      <t xml:space="preserve">AHORRO EN
CONSUMO ANUAL DE ENERGÍA FINAL (E.F.) 
Rcef = C</t>
    </r>
    <r>
      <rPr>
        <sz val="8"/>
        <color theme="1"/>
        <rFont val="Arial"/>
        <family val="2"/>
        <charset val="1"/>
      </rPr>
      <t xml:space="preserve">ef-i</t>
    </r>
    <r>
      <rPr>
        <sz val="10"/>
        <color theme="1"/>
        <rFont val="Arial"/>
        <family val="2"/>
        <charset val="1"/>
      </rPr>
      <t xml:space="preserve"> - C</t>
    </r>
    <r>
      <rPr>
        <sz val="8"/>
        <color theme="1"/>
        <rFont val="Arial"/>
        <family val="2"/>
        <charset val="1"/>
      </rPr>
      <t xml:space="preserve">ef-f</t>
    </r>
  </si>
  <si>
    <t xml:space="preserve">(kg CO2 / m² año)</t>
  </si>
  <si>
    <t xml:space="preserve">Reducción anual estimada de Gases de Efecto Invernader (Toneladas equivalentes de CO2 / año)</t>
  </si>
  <si>
    <t xml:space="preserve">(RCef)</t>
  </si>
  <si>
    <r>
      <rPr>
        <sz val="10"/>
        <color theme="1"/>
        <rFont val="Arial"/>
        <family val="2"/>
        <charset val="1"/>
      </rPr>
      <t xml:space="preserve">S</t>
    </r>
    <r>
      <rPr>
        <sz val="8"/>
        <color theme="1"/>
        <rFont val="Arial"/>
        <family val="2"/>
        <charset val="1"/>
      </rPr>
      <t xml:space="preserve">ui *</t>
    </r>
  </si>
  <si>
    <t xml:space="preserve">(*) Completar superficie en pestaña anterior</t>
  </si>
  <si>
    <r>
      <rPr>
        <sz val="10"/>
        <color theme="1"/>
        <rFont val="Arial"/>
        <family val="2"/>
        <charset val="1"/>
      </rPr>
      <t xml:space="preserve">S</t>
    </r>
    <r>
      <rPr>
        <sz val="8"/>
        <color theme="1"/>
        <rFont val="Arial"/>
        <family val="2"/>
        <charset val="1"/>
      </rPr>
      <t xml:space="preserve">uf *</t>
    </r>
  </si>
  <si>
    <t xml:space="preserve">RGEI</t>
  </si>
  <si>
    <t xml:space="preserve">Municipios</t>
  </si>
  <si>
    <t xml:space="preserve">ALTITUD</t>
  </si>
  <si>
    <t xml:space="preserve">Acebeda (La)</t>
  </si>
  <si>
    <t xml:space="preserve">E1</t>
  </si>
  <si>
    <t xml:space="preserve">Ajalvir</t>
  </si>
  <si>
    <t xml:space="preserve">D3</t>
  </si>
  <si>
    <t xml:space="preserve">Alameda del Valle</t>
  </si>
  <si>
    <t xml:space="preserve">Alamo (El)</t>
  </si>
  <si>
    <t xml:space="preserve">Alcalá de Henares</t>
  </si>
  <si>
    <t xml:space="preserve">Alcobendas</t>
  </si>
  <si>
    <t xml:space="preserve">Alcorcón</t>
  </si>
  <si>
    <t xml:space="preserve">Aldea del Fresno</t>
  </si>
  <si>
    <t xml:space="preserve">C3</t>
  </si>
  <si>
    <t xml:space="preserve">Algete</t>
  </si>
  <si>
    <t xml:space="preserve">Alpedrete</t>
  </si>
  <si>
    <t xml:space="preserve">Ambite</t>
  </si>
  <si>
    <t xml:space="preserve">Anchuelo</t>
  </si>
  <si>
    <t xml:space="preserve">Aranjuez</t>
  </si>
  <si>
    <t xml:space="preserve">Arganda del Rey</t>
  </si>
  <si>
    <t xml:space="preserve">Arroyomolinos</t>
  </si>
  <si>
    <t xml:space="preserve">Atazar (El)</t>
  </si>
  <si>
    <t xml:space="preserve">D2</t>
  </si>
  <si>
    <t xml:space="preserve">Batres</t>
  </si>
  <si>
    <t xml:space="preserve">Becerril de la Sierra</t>
  </si>
  <si>
    <t xml:space="preserve">Belmonte de Tajo</t>
  </si>
  <si>
    <t xml:space="preserve">Berrueco (El)</t>
  </si>
  <si>
    <t xml:space="preserve">Berzosa del Lozoya</t>
  </si>
  <si>
    <t xml:space="preserve">Boadilla del Monte</t>
  </si>
  <si>
    <t xml:space="preserve">Boalo (El)</t>
  </si>
  <si>
    <t xml:space="preserve">Braojos</t>
  </si>
  <si>
    <t xml:space="preserve">Brea de Tajo</t>
  </si>
  <si>
    <t xml:space="preserve">Brunete</t>
  </si>
  <si>
    <t xml:space="preserve">Buitrago del Lozoya</t>
  </si>
  <si>
    <t xml:space="preserve">Bustarviejo</t>
  </si>
  <si>
    <t xml:space="preserve">Cabanillas de la Sierra</t>
  </si>
  <si>
    <t xml:space="preserve">Cabrera (La)</t>
  </si>
  <si>
    <t xml:space="preserve">Cadalso de los Vidrios</t>
  </si>
  <si>
    <t xml:space="preserve">Camarma de Esteruelas</t>
  </si>
  <si>
    <t xml:space="preserve">Campo Real</t>
  </si>
  <si>
    <t xml:space="preserve">Canencia</t>
  </si>
  <si>
    <t xml:space="preserve">Carabaña</t>
  </si>
  <si>
    <t xml:space="preserve">Casarrubuelos</t>
  </si>
  <si>
    <t xml:space="preserve">Cenicientos</t>
  </si>
  <si>
    <t xml:space="preserve">Cercedilla</t>
  </si>
  <si>
    <t xml:space="preserve">Cervera de Buitrago</t>
  </si>
  <si>
    <t xml:space="preserve">Chapinería</t>
  </si>
  <si>
    <t xml:space="preserve">Chinchón</t>
  </si>
  <si>
    <t xml:space="preserve">Ciempozuelos</t>
  </si>
  <si>
    <t xml:space="preserve">Cobeña</t>
  </si>
  <si>
    <t xml:space="preserve">Collado Mediano</t>
  </si>
  <si>
    <t xml:space="preserve">Collado Villalba</t>
  </si>
  <si>
    <t xml:space="preserve">Colmenar de Oreja</t>
  </si>
  <si>
    <t xml:space="preserve">Colmenar del Arroyo</t>
  </si>
  <si>
    <t xml:space="preserve">Colmenar Viejo</t>
  </si>
  <si>
    <t xml:space="preserve">Colmenarejo</t>
  </si>
  <si>
    <t xml:space="preserve">Corpa</t>
  </si>
  <si>
    <t xml:space="preserve">Coslada</t>
  </si>
  <si>
    <t xml:space="preserve">Cubas de la Sagra</t>
  </si>
  <si>
    <t xml:space="preserve">Daganzo de Arriba</t>
  </si>
  <si>
    <t xml:space="preserve">Escorial (El)</t>
  </si>
  <si>
    <t xml:space="preserve">Estremera</t>
  </si>
  <si>
    <t xml:space="preserve">Fresnedillas de la Oliva</t>
  </si>
  <si>
    <t xml:space="preserve">Fresno de Torote</t>
  </si>
  <si>
    <t xml:space="preserve">Fuenlabrada</t>
  </si>
  <si>
    <t xml:space="preserve">Fuente el Saz de Jarama</t>
  </si>
  <si>
    <t xml:space="preserve">Fuentidueña de Tajo</t>
  </si>
  <si>
    <t xml:space="preserve">Galapagar</t>
  </si>
  <si>
    <t xml:space="preserve">Garganta de los Montes</t>
  </si>
  <si>
    <t xml:space="preserve">Gargantilla del Lozoya y Pinilla de Buitrago</t>
  </si>
  <si>
    <t xml:space="preserve">Gascones</t>
  </si>
  <si>
    <t xml:space="preserve">Getafe</t>
  </si>
  <si>
    <t xml:space="preserve">Griñón</t>
  </si>
  <si>
    <t xml:space="preserve">Guadalix de la Sierra</t>
  </si>
  <si>
    <t xml:space="preserve">Guadarrama</t>
  </si>
  <si>
    <t xml:space="preserve">Hiruela (La)</t>
  </si>
  <si>
    <t xml:space="preserve">Horcajo de la Sierra-Aoslos</t>
  </si>
  <si>
    <t xml:space="preserve">Horcajuelo de la Sierra</t>
  </si>
  <si>
    <t xml:space="preserve">Hoyo de Manzanares</t>
  </si>
  <si>
    <t xml:space="preserve">Humanes de Madrid</t>
  </si>
  <si>
    <t xml:space="preserve">Leganés</t>
  </si>
  <si>
    <t xml:space="preserve">Loeches</t>
  </si>
  <si>
    <t xml:space="preserve">Lozoya</t>
  </si>
  <si>
    <t xml:space="preserve">Lozoyuela-Navas-Sieteiglesias</t>
  </si>
  <si>
    <t xml:space="preserve">Madarcos</t>
  </si>
  <si>
    <t xml:space="preserve">Madrid</t>
  </si>
  <si>
    <t xml:space="preserve">Majadahonda</t>
  </si>
  <si>
    <t xml:space="preserve">Manzanares el Real</t>
  </si>
  <si>
    <t xml:space="preserve">Meco</t>
  </si>
  <si>
    <t xml:space="preserve">Mejorada del Campo</t>
  </si>
  <si>
    <t xml:space="preserve">Miraflores de la Sierra</t>
  </si>
  <si>
    <t xml:space="preserve">Molar (El)</t>
  </si>
  <si>
    <t xml:space="preserve">Molinos (Los)</t>
  </si>
  <si>
    <t xml:space="preserve">Montejo de la Sierra</t>
  </si>
  <si>
    <t xml:space="preserve">Moraleja de Enmedio</t>
  </si>
  <si>
    <t xml:space="preserve">Moralzarzal</t>
  </si>
  <si>
    <t xml:space="preserve">Morata de Tajuña</t>
  </si>
  <si>
    <t xml:space="preserve">Móstoles</t>
  </si>
  <si>
    <t xml:space="preserve">Navacerrada</t>
  </si>
  <si>
    <t xml:space="preserve">Navalafuente</t>
  </si>
  <si>
    <t xml:space="preserve">Navalagamella</t>
  </si>
  <si>
    <t xml:space="preserve">Navalcarnero</t>
  </si>
  <si>
    <t xml:space="preserve">Navarredonda y San Mamés</t>
  </si>
  <si>
    <t xml:space="preserve">Navas del Rey</t>
  </si>
  <si>
    <t xml:space="preserve">Nuevo Baztán</t>
  </si>
  <si>
    <t xml:space="preserve">Olmeda de las Fuentes</t>
  </si>
  <si>
    <t xml:space="preserve">Orusco de Tajuña</t>
  </si>
  <si>
    <t xml:space="preserve">Paracuellos de Jarama</t>
  </si>
  <si>
    <t xml:space="preserve">Parla</t>
  </si>
  <si>
    <t xml:space="preserve">Patones</t>
  </si>
  <si>
    <t xml:space="preserve">Pedrezuela</t>
  </si>
  <si>
    <t xml:space="preserve">Pelayos de la Presa</t>
  </si>
  <si>
    <t xml:space="preserve">Perales de Tajuña</t>
  </si>
  <si>
    <t xml:space="preserve">Pezuela de las Torres</t>
  </si>
  <si>
    <t xml:space="preserve">Pinilla del Valle</t>
  </si>
  <si>
    <t xml:space="preserve">Pinto</t>
  </si>
  <si>
    <t xml:space="preserve">Piñuécar-Gandullas</t>
  </si>
  <si>
    <t xml:space="preserve">Pozuelo de Alarcón</t>
  </si>
  <si>
    <t xml:space="preserve">Pozuelo del Rey</t>
  </si>
  <si>
    <t xml:space="preserve">Prádena del Rincón</t>
  </si>
  <si>
    <t xml:space="preserve">Puebla de la Sierra</t>
  </si>
  <si>
    <t xml:space="preserve">Puentes Viejas</t>
  </si>
  <si>
    <t xml:space="preserve">Quijorna</t>
  </si>
  <si>
    <t xml:space="preserve">Rascafría</t>
  </si>
  <si>
    <t xml:space="preserve">Redueña</t>
  </si>
  <si>
    <t xml:space="preserve">Ribatejada</t>
  </si>
  <si>
    <t xml:space="preserve">Rivas-Vaciamadrid</t>
  </si>
  <si>
    <t xml:space="preserve">Robledillo de la Jara</t>
  </si>
  <si>
    <t xml:space="preserve">Robledo de Chavela</t>
  </si>
  <si>
    <t xml:space="preserve">Robregordo</t>
  </si>
  <si>
    <t xml:space="preserve">Rozas de Madrid (Las)</t>
  </si>
  <si>
    <t xml:space="preserve">Rozas de Puerto Real</t>
  </si>
  <si>
    <t xml:space="preserve">San Agustín del Guadalix</t>
  </si>
  <si>
    <t xml:space="preserve">San Fernando de Henares</t>
  </si>
  <si>
    <t xml:space="preserve">San Lorenzo de El Escorial</t>
  </si>
  <si>
    <t xml:space="preserve">San Martín de la Vega</t>
  </si>
  <si>
    <t xml:space="preserve">San Martín de Valdeiglesias</t>
  </si>
  <si>
    <t xml:space="preserve">San Sebastián de los Reyes</t>
  </si>
  <si>
    <t xml:space="preserve">Santa María de la Alameda</t>
  </si>
  <si>
    <t xml:space="preserve">Santorcaz</t>
  </si>
  <si>
    <t xml:space="preserve">Santos de la Humosa (Los)</t>
  </si>
  <si>
    <t xml:space="preserve">Serna del Monte (La)</t>
  </si>
  <si>
    <t xml:space="preserve">Serranillos del Valle</t>
  </si>
  <si>
    <t xml:space="preserve">Sevilla la Nueva</t>
  </si>
  <si>
    <t xml:space="preserve">Somosierra</t>
  </si>
  <si>
    <t xml:space="preserve">Soto del Real</t>
  </si>
  <si>
    <t xml:space="preserve">Talamanca de Jarama</t>
  </si>
  <si>
    <t xml:space="preserve">Tielmes</t>
  </si>
  <si>
    <t xml:space="preserve">Titulcia</t>
  </si>
  <si>
    <t xml:space="preserve">Torrejón de Ardoz</t>
  </si>
  <si>
    <t xml:space="preserve">Torrejón de la Calzada</t>
  </si>
  <si>
    <t xml:space="preserve">Torrejón de Velasco</t>
  </si>
  <si>
    <t xml:space="preserve">Torrelaguna</t>
  </si>
  <si>
    <t xml:space="preserve">Torrelodones</t>
  </si>
  <si>
    <t xml:space="preserve">Torremocha de Jarama</t>
  </si>
  <si>
    <t xml:space="preserve">Tres Cantos</t>
  </si>
  <si>
    <t xml:space="preserve">Valdaracete</t>
  </si>
  <si>
    <t xml:space="preserve">Valdeavero</t>
  </si>
  <si>
    <t xml:space="preserve">Valdelaguna</t>
  </si>
  <si>
    <t xml:space="preserve">Valdemanco</t>
  </si>
  <si>
    <t xml:space="preserve">Valdemaqueda</t>
  </si>
  <si>
    <t xml:space="preserve">Valdemorillo</t>
  </si>
  <si>
    <t xml:space="preserve">Valdemoro</t>
  </si>
  <si>
    <t xml:space="preserve">Valdeolmos-Alalpardo</t>
  </si>
  <si>
    <t xml:space="preserve">Valdepiélagos</t>
  </si>
  <si>
    <t xml:space="preserve">Valdetorres de Jarama</t>
  </si>
  <si>
    <t xml:space="preserve">Valdilecha</t>
  </si>
  <si>
    <t xml:space="preserve">Valverde de Alcalá</t>
  </si>
  <si>
    <t xml:space="preserve">Velilla de San Antonio</t>
  </si>
  <si>
    <t xml:space="preserve">Vellón (El)</t>
  </si>
  <si>
    <t xml:space="preserve">Venturada</t>
  </si>
  <si>
    <t xml:space="preserve">Villa del Prado</t>
  </si>
  <si>
    <t xml:space="preserve">Villaconejos</t>
  </si>
  <si>
    <t xml:space="preserve">Villalbilla</t>
  </si>
  <si>
    <t xml:space="preserve">Villamanrique de Tajo</t>
  </si>
  <si>
    <t xml:space="preserve">Villamanta</t>
  </si>
  <si>
    <t xml:space="preserve">Villamantilla</t>
  </si>
  <si>
    <t xml:space="preserve">Villanueva de la Cañada</t>
  </si>
  <si>
    <t xml:space="preserve">Villanueva de Perales</t>
  </si>
  <si>
    <t xml:space="preserve">Villanueva del Pardillo</t>
  </si>
  <si>
    <t xml:space="preserve">Villar del Olmo</t>
  </si>
  <si>
    <t xml:space="preserve">Villarejo de Salvanés</t>
  </si>
  <si>
    <t xml:space="preserve">Villaviciosa de Odón</t>
  </si>
  <si>
    <t xml:space="preserve">Villavieja del Lozoya</t>
  </si>
  <si>
    <t xml:space="preserve">Zarzalejo</t>
  </si>
  <si>
    <t xml:space="preserve">FACTORES DE CONVERSIÓN A ENERGÍA FINAL (EF)</t>
  </si>
  <si>
    <t xml:space="preserve">Fuente de energía</t>
  </si>
  <si>
    <r>
      <rPr>
        <b val="true"/>
        <sz val="9"/>
        <color theme="1"/>
        <rFont val="Calibri"/>
        <family val="2"/>
        <charset val="1"/>
      </rPr>
      <t xml:space="preserve">Emisiones de CO</t>
    </r>
    <r>
      <rPr>
        <b val="true"/>
        <vertAlign val="subscript"/>
        <sz val="9"/>
        <color theme="1"/>
        <rFont val="Calibri"/>
        <family val="2"/>
        <charset val="1"/>
      </rPr>
      <t xml:space="preserve">2</t>
    </r>
    <r>
      <rPr>
        <b val="true"/>
        <sz val="9"/>
        <color theme="1"/>
        <rFont val="Calibri"/>
        <family val="2"/>
        <charset val="1"/>
      </rPr>
      <t xml:space="preserve"> (kg CO2/año)</t>
    </r>
  </si>
  <si>
    <t xml:space="preserve">No procede</t>
  </si>
  <si>
    <t xml:space="preserve">Biomasa no densificada (leña)</t>
  </si>
  <si>
    <t xml:space="preserve">Biomasa densificada (pellets)</t>
  </si>
  <si>
    <t xml:space="preserve">Carbón</t>
  </si>
  <si>
    <t xml:space="preserve">Gasóleo calefacción</t>
  </si>
  <si>
    <t xml:space="preserve">Gases licuados del petróleo (butano, propano)</t>
  </si>
  <si>
    <t xml:space="preserve">Gas natural</t>
  </si>
  <si>
    <t xml:space="preserve">Letra CALIFICACIÓN ENERGÉTICA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</si>
  <si>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</si>
  <si>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</si>
  <si>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</si>
  <si>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</si>
  <si>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</si>
  <si>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</si>
  <si>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</si>
  <si>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PROGRAMA</t>
  </si>
  <si>
    <t xml:space="preserve">P4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</si>
</sst>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General"/>
    <numFmt numFmtId="166" formatCode="0.000"/>
    <numFmt numFmtId="167" formatCode="0.00"/>
    <numFmt numFmtId="168" formatCode="0\ %"/>
    <numFmt numFmtId="169" formatCode="0.00\ %"/>
    <numFmt numFmtId="170" formatCode="#,##0.000000"/>
    <numFmt numFmtId="171" formatCode="#,##0.00"/>
    <numFmt numFmtId="172" formatCode="#,##0.000"/>
  </numFmts>
  <fonts count="4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0"/>
      <name val="Arial"/>
      <family val="2"/>
      <charset val="1"/>
    </font>
    <font>
      <sz val="8"/>
      <color theme="1"/>
      <name val="Calibri"/>
      <family val="2"/>
      <charset val="1"/>
    </font>
    <font>
      <b val="true"/>
      <u val="single"/>
      <sz val="16"/>
      <color theme="3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0070C0"/>
      <name val="Calibri"/>
      <family val="2"/>
      <charset val="1"/>
    </font>
    <font>
      <b val="true"/>
      <sz val="16"/>
      <color theme="3"/>
      <name val="Calibri"/>
      <family val="2"/>
      <charset val="1"/>
    </font>
    <font>
      <b val="true"/>
      <sz val="11"/>
      <color theme="3"/>
      <name val="Calibri"/>
      <family val="2"/>
      <charset val="1"/>
    </font>
    <font>
      <sz val="11"/>
      <color rgb="FF0070C0"/>
      <name val="Calibri"/>
      <family val="2"/>
      <charset val="1"/>
    </font>
    <font>
      <b val="true"/>
      <u val="single"/>
      <sz val="12"/>
      <color theme="1"/>
      <name val="Arial"/>
      <family val="2"/>
      <charset val="1"/>
    </font>
    <font>
      <b val="true"/>
      <sz val="11"/>
      <color theme="1"/>
      <name val="Arial"/>
      <family val="2"/>
      <charset val="1"/>
    </font>
    <font>
      <b val="true"/>
      <sz val="14"/>
      <color rgb="FFFF0000"/>
      <name val="Calibri"/>
      <family val="2"/>
      <charset val="1"/>
    </font>
    <font>
      <sz val="11"/>
      <color theme="1"/>
      <name val="Arial"/>
      <family val="2"/>
      <charset val="1"/>
    </font>
    <font>
      <sz val="10"/>
      <color theme="1"/>
      <name val="Arial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color rgb="FF0070C0"/>
      <name val="Arial"/>
      <family val="2"/>
      <charset val="1"/>
    </font>
    <font>
      <sz val="8"/>
      <color theme="1"/>
      <name val="Arial"/>
      <family val="2"/>
      <charset val="1"/>
    </font>
    <font>
      <sz val="9"/>
      <color rgb="FF0070C0"/>
      <name val="Arial"/>
      <family val="2"/>
      <charset val="1"/>
    </font>
    <font>
      <i val="true"/>
      <sz val="9"/>
      <color theme="1"/>
      <name val="Arial"/>
      <family val="2"/>
      <charset val="1"/>
    </font>
    <font>
      <sz val="9"/>
      <color theme="1"/>
      <name val="Arial"/>
      <family val="2"/>
      <charset val="1"/>
    </font>
    <font>
      <i val="true"/>
      <sz val="10"/>
      <color theme="1"/>
      <name val="Arial"/>
      <family val="2"/>
      <charset val="1"/>
    </font>
    <font>
      <sz val="9"/>
      <color rgb="FF0070C0"/>
      <name val="Calibri"/>
      <family val="2"/>
      <charset val="1"/>
    </font>
    <font>
      <b val="true"/>
      <sz val="18"/>
      <color theme="1"/>
      <name val="Arial"/>
      <family val="2"/>
      <charset val="1"/>
    </font>
    <font>
      <b val="true"/>
      <sz val="14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  <font>
      <b val="true"/>
      <sz val="18"/>
      <color theme="1"/>
      <name val="Calibri"/>
      <family val="2"/>
      <charset val="1"/>
    </font>
    <font>
      <sz val="10"/>
      <color rgb="FF0070C0"/>
      <name val="Arial"/>
      <family val="2"/>
      <charset val="1"/>
    </font>
    <font>
      <b val="true"/>
      <sz val="14"/>
      <color theme="1"/>
      <name val="Arial"/>
      <family val="2"/>
      <charset val="1"/>
    </font>
    <font>
      <sz val="6"/>
      <color theme="1"/>
      <name val="Arial"/>
      <family val="2"/>
      <charset val="1"/>
    </font>
    <font>
      <i val="true"/>
      <sz val="11"/>
      <color theme="1"/>
      <name val="Arial"/>
      <family val="2"/>
      <charset val="1"/>
    </font>
    <font>
      <b val="true"/>
      <sz val="24"/>
      <color rgb="FF5C9E80"/>
      <name val="Calibri"/>
      <family val="2"/>
      <charset val="1"/>
    </font>
    <font>
      <sz val="8"/>
      <color rgb="FF0070C0"/>
      <name val="Arial"/>
      <family val="2"/>
      <charset val="1"/>
    </font>
    <font>
      <b val="true"/>
      <sz val="8"/>
      <color theme="1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b val="true"/>
      <sz val="10"/>
      <name val="FONT_ARIAL"/>
      <family val="0"/>
      <charset val="1"/>
    </font>
    <font>
      <sz val="8"/>
      <name val="FONT_ARIAL"/>
      <family val="0"/>
      <charset val="1"/>
    </font>
    <font>
      <b val="true"/>
      <sz val="9"/>
      <color theme="1"/>
      <name val="Calibri"/>
      <family val="2"/>
      <charset val="1"/>
    </font>
    <font>
      <b val="true"/>
      <vertAlign val="subscript"/>
      <sz val="9"/>
      <color theme="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FF0000"/>
      </patternFill>
    </fill>
    <fill>
      <patternFill patternType="solid">
        <fgColor rgb="FFFDADA5"/>
        <bgColor rgb="FFFFC7CE"/>
      </patternFill>
    </fill>
    <fill>
      <patternFill patternType="solid">
        <fgColor theme="0" tint="-0.05"/>
        <bgColor rgb="FFFFFFFF"/>
      </patternFill>
    </fill>
    <fill>
      <patternFill patternType="solid">
        <fgColor theme="0" tint="-0.15"/>
        <bgColor rgb="FFC6EFCE"/>
      </patternFill>
    </fill>
    <fill>
      <patternFill patternType="solid">
        <fgColor theme="0"/>
        <bgColor rgb="FFF2F2F2"/>
      </patternFill>
    </fill>
    <fill>
      <patternFill patternType="solid">
        <fgColor theme="7" tint="0.3999"/>
        <bgColor rgb="FFFFCC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4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0" fillId="3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1" fillId="4" borderId="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7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0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0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0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1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19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0" fillId="3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3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2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1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2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0" fillId="3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9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20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true"/>
    </xf>
    <xf numFmtId="164" fontId="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3" fillId="5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4" borderId="14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6" fillId="4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6" fillId="4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0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20" fillId="4" borderId="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72" fontId="21" fillId="4" borderId="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3" fillId="0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3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0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0" borderId="5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20" fillId="4" borderId="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71" fontId="2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71" fontId="20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3" fillId="0" borderId="9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1" fontId="22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1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9" fontId="19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21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1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2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9" fontId="19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9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3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3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9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4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ont>
        <b val="1"/>
        <i val="0"/>
        <color rgb="FFFFFFFF"/>
      </font>
      <fill>
        <patternFill>
          <bgColor rgb="FFFFC7CE"/>
        </patternFill>
      </fill>
    </dxf>
    <dxf>
      <font>
        <b val="1"/>
        <i val="0"/>
        <color rgb="FFFFFFFF"/>
      </font>
      <fill>
        <patternFill>
          <bgColor rgb="FFC6EFCE"/>
        </patternFill>
      </fill>
    </dxf>
    <dxf>
      <font>
        <b val="1"/>
        <i val="0"/>
        <color rgb="FFFFFFFF"/>
      </font>
      <fill>
        <patternFill>
          <bgColor rgb="FFFFC7CE"/>
        </patternFill>
      </fill>
    </dxf>
    <dxf>
      <font>
        <b val="1"/>
        <i val="0"/>
        <color rgb="FFFFFFFF"/>
      </font>
      <fill>
        <patternFill>
          <bgColor rgb="FFC6EFCE"/>
        </patternFill>
      </fill>
    </dxf>
    <dxf>
      <font>
        <b val="1"/>
        <i val="0"/>
        <color rgb="FFFFFFFF"/>
      </font>
      <fill>
        <patternFill>
          <bgColor rgb="FFFFC7CE"/>
        </patternFill>
      </fill>
    </dxf>
    <dxf>
      <font>
        <b val="1"/>
        <i val="0"/>
        <color rgb="FFFFFFFF"/>
      </font>
      <fill>
        <patternFill>
          <bgColor rgb="FFC6EFCE"/>
        </patternFill>
      </fill>
    </dxf>
    <dxf>
      <font>
        <b val="1"/>
        <i val="0"/>
        <color rgb="FFFFFFFF"/>
      </font>
      <fill>
        <patternFill>
          <bgColor rgb="FFFFC7CE"/>
        </patternFill>
      </fill>
    </dxf>
    <dxf>
      <font>
        <b val="1"/>
        <i val="0"/>
        <color rgb="FFFFFFFF"/>
      </font>
      <fill>
        <patternFill>
          <bgColor rgb="FFC6EFCE"/>
        </patternFill>
      </fill>
    </dxf>
    <dxf>
      <font>
        <b val="1"/>
        <i val="0"/>
        <color rgb="FFFFFFFF"/>
      </font>
      <fill>
        <patternFill>
          <bgColor rgb="FFFFC7CE"/>
        </patternFill>
      </fill>
    </dxf>
    <dxf>
      <font>
        <b val="1"/>
        <i val="0"/>
        <color rgb="FFFFFFFF"/>
      </font>
      <fill>
        <patternFill>
          <bgColor rgb="FFC6EFCE"/>
        </patternFill>
      </fill>
    </dxf>
    <dxf>
      <font>
        <b val="1"/>
        <i val="0"/>
        <color rgb="FFFFFFFF"/>
      </font>
      <fill>
        <patternFill>
          <bgColor rgb="FFFFC7CE"/>
        </patternFill>
      </fill>
    </dxf>
    <dxf>
      <font>
        <b val="1"/>
        <i val="0"/>
        <color rgb="FFFFFFFF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D966"/>
      <rgbColor rgb="FF99CCFF"/>
      <rgbColor rgb="FFFDADA5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44546A"/>
      <rgbColor rgb="FF969696"/>
      <rgbColor rgb="FF003366"/>
      <rgbColor rgb="FF5C9E8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6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102600</xdr:colOff>
      <xdr:row>53</xdr:row>
      <xdr:rowOff>150120</xdr:rowOff>
    </xdr:from>
    <xdr:to>
      <xdr:col>10</xdr:col>
      <xdr:colOff>36360</xdr:colOff>
      <xdr:row>61</xdr:row>
      <xdr:rowOff>99360</xdr:rowOff>
    </xdr:to>
    <xdr:pic>
      <xdr:nvPicPr>
        <xdr:cNvPr id="0" name="Imagen 15" descr=""/>
        <xdr:cNvPicPr/>
      </xdr:nvPicPr>
      <xdr:blipFill>
        <a:blip r:embed="rId1"/>
        <a:stretch/>
      </xdr:blipFill>
      <xdr:spPr>
        <a:xfrm>
          <a:off x="3122640" y="11981520"/>
          <a:ext cx="5370120" cy="1706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24840</xdr:colOff>
      <xdr:row>1</xdr:row>
      <xdr:rowOff>16560</xdr:rowOff>
    </xdr:from>
    <xdr:to>
      <xdr:col>1</xdr:col>
      <xdr:colOff>570240</xdr:colOff>
      <xdr:row>4</xdr:row>
      <xdr:rowOff>181080</xdr:rowOff>
    </xdr:to>
    <xdr:pic>
      <xdr:nvPicPr>
        <xdr:cNvPr id="1" name="Imagen 5" descr=""/>
        <xdr:cNvPicPr/>
      </xdr:nvPicPr>
      <xdr:blipFill>
        <a:blip r:embed="rId2"/>
        <a:srcRect l="0" t="0" r="77049" b="0"/>
        <a:stretch/>
      </xdr:blipFill>
      <xdr:spPr>
        <a:xfrm>
          <a:off x="226080" y="187920"/>
          <a:ext cx="545400" cy="736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331200</xdr:colOff>
      <xdr:row>0</xdr:row>
      <xdr:rowOff>91080</xdr:rowOff>
    </xdr:from>
    <xdr:to>
      <xdr:col>6</xdr:col>
      <xdr:colOff>326880</xdr:colOff>
      <xdr:row>4</xdr:row>
      <xdr:rowOff>185760</xdr:rowOff>
    </xdr:to>
    <xdr:pic>
      <xdr:nvPicPr>
        <xdr:cNvPr id="2" name="Imagen 1" descr=""/>
        <xdr:cNvPicPr/>
      </xdr:nvPicPr>
      <xdr:blipFill>
        <a:blip r:embed="rId3"/>
        <a:stretch/>
      </xdr:blipFill>
      <xdr:spPr>
        <a:xfrm>
          <a:off x="3351240" y="91080"/>
          <a:ext cx="1576080" cy="837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977400</xdr:colOff>
      <xdr:row>0</xdr:row>
      <xdr:rowOff>149040</xdr:rowOff>
    </xdr:from>
    <xdr:to>
      <xdr:col>10</xdr:col>
      <xdr:colOff>62280</xdr:colOff>
      <xdr:row>4</xdr:row>
      <xdr:rowOff>189000</xdr:rowOff>
    </xdr:to>
    <xdr:pic>
      <xdr:nvPicPr>
        <xdr:cNvPr id="3" name="Imagen 2" descr=""/>
        <xdr:cNvPicPr/>
      </xdr:nvPicPr>
      <xdr:blipFill>
        <a:blip r:embed="rId4"/>
        <a:stretch/>
      </xdr:blipFill>
      <xdr:spPr>
        <a:xfrm>
          <a:off x="6453720" y="149040"/>
          <a:ext cx="2064960" cy="783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0</xdr:colOff>
      <xdr:row>53</xdr:row>
      <xdr:rowOff>0</xdr:rowOff>
    </xdr:from>
    <xdr:to>
      <xdr:col>13</xdr:col>
      <xdr:colOff>534960</xdr:colOff>
      <xdr:row>61</xdr:row>
      <xdr:rowOff>174960</xdr:rowOff>
    </xdr:to>
    <xdr:pic>
      <xdr:nvPicPr>
        <xdr:cNvPr id="4" name="Imagen 3" descr=""/>
        <xdr:cNvPicPr/>
      </xdr:nvPicPr>
      <xdr:blipFill>
        <a:blip r:embed="rId5"/>
        <a:stretch/>
      </xdr:blipFill>
      <xdr:spPr>
        <a:xfrm>
          <a:off x="3020040" y="11831400"/>
          <a:ext cx="7762680" cy="1932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24840</xdr:colOff>
      <xdr:row>1</xdr:row>
      <xdr:rowOff>16560</xdr:rowOff>
    </xdr:from>
    <xdr:to>
      <xdr:col>1</xdr:col>
      <xdr:colOff>570240</xdr:colOff>
      <xdr:row>4</xdr:row>
      <xdr:rowOff>181080</xdr:rowOff>
    </xdr:to>
    <xdr:pic>
      <xdr:nvPicPr>
        <xdr:cNvPr id="5" name="Imagen 5" descr=""/>
        <xdr:cNvPicPr/>
      </xdr:nvPicPr>
      <xdr:blipFill>
        <a:blip r:embed="rId1"/>
        <a:srcRect l="0" t="0" r="77049" b="0"/>
        <a:stretch/>
      </xdr:blipFill>
      <xdr:spPr>
        <a:xfrm>
          <a:off x="226080" y="178560"/>
          <a:ext cx="545400" cy="735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1159560</xdr:colOff>
      <xdr:row>0</xdr:row>
      <xdr:rowOff>57960</xdr:rowOff>
    </xdr:from>
    <xdr:to>
      <xdr:col>9</xdr:col>
      <xdr:colOff>43560</xdr:colOff>
      <xdr:row>4</xdr:row>
      <xdr:rowOff>160920</xdr:rowOff>
    </xdr:to>
    <xdr:pic>
      <xdr:nvPicPr>
        <xdr:cNvPr id="6" name="Imagen 1" descr=""/>
        <xdr:cNvPicPr/>
      </xdr:nvPicPr>
      <xdr:blipFill>
        <a:blip r:embed="rId2"/>
        <a:stretch/>
      </xdr:blipFill>
      <xdr:spPr>
        <a:xfrm>
          <a:off x="3213000" y="57960"/>
          <a:ext cx="5207400" cy="836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727200</xdr:colOff>
      <xdr:row>0</xdr:row>
      <xdr:rowOff>76320</xdr:rowOff>
    </xdr:from>
    <xdr:to>
      <xdr:col>8</xdr:col>
      <xdr:colOff>554040</xdr:colOff>
      <xdr:row>26</xdr:row>
      <xdr:rowOff>84240</xdr:rowOff>
    </xdr:to>
    <xdr:pic>
      <xdr:nvPicPr>
        <xdr:cNvPr id="7" name="Imagen 1" descr=""/>
        <xdr:cNvPicPr/>
      </xdr:nvPicPr>
      <xdr:blipFill>
        <a:blip r:embed="rId1"/>
        <a:stretch/>
      </xdr:blipFill>
      <xdr:spPr>
        <a:xfrm>
          <a:off x="6084000" y="76320"/>
          <a:ext cx="4658040" cy="5075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685800</xdr:colOff>
      <xdr:row>26</xdr:row>
      <xdr:rowOff>185400</xdr:rowOff>
    </xdr:from>
    <xdr:to>
      <xdr:col>11</xdr:col>
      <xdr:colOff>179280</xdr:colOff>
      <xdr:row>53</xdr:row>
      <xdr:rowOff>21600</xdr:rowOff>
    </xdr:to>
    <xdr:pic>
      <xdr:nvPicPr>
        <xdr:cNvPr id="8" name="Imagen 2" descr=""/>
        <xdr:cNvPicPr/>
      </xdr:nvPicPr>
      <xdr:blipFill>
        <a:blip r:embed="rId2"/>
        <a:stretch/>
      </xdr:blipFill>
      <xdr:spPr>
        <a:xfrm>
          <a:off x="6042600" y="5252760"/>
          <a:ext cx="6740280" cy="4979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W8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2.86"/>
    <col collapsed="false" customWidth="true" hidden="false" outlineLevel="0" max="2" min="2" style="1" width="17.57"/>
    <col collapsed="false" customWidth="true" hidden="false" outlineLevel="0" max="3" min="3" style="1" width="14.71"/>
    <col collapsed="false" customWidth="true" hidden="false" outlineLevel="0" max="4" min="4" style="1" width="7.71"/>
    <col collapsed="false" customWidth="true" hidden="false" outlineLevel="0" max="5" min="5" style="1" width="14.71"/>
    <col collapsed="false" customWidth="true" hidden="false" outlineLevel="0" max="6" min="6" style="1" width="7.71"/>
    <col collapsed="false" customWidth="true" hidden="false" outlineLevel="0" max="7" min="7" style="1" width="12.42"/>
    <col collapsed="false" customWidth="true" hidden="false" outlineLevel="0" max="8" min="8" style="1" width="18.14"/>
    <col collapsed="false" customWidth="true" hidden="false" outlineLevel="0" max="9" min="9" style="1" width="12.42"/>
    <col collapsed="false" customWidth="true" hidden="false" outlineLevel="0" max="10" min="10" style="1" width="11.71"/>
    <col collapsed="false" customWidth="true" hidden="false" outlineLevel="0" max="11" min="11" style="1" width="2.57"/>
  </cols>
  <sheetData>
    <row r="1" customFormat="false" ht="13.5" hidden="false" customHeight="true" outlineLevel="0" collapsed="false"/>
    <row r="6" customFormat="false" ht="20.25" hidden="false" customHeight="true" outlineLevel="0" collapsed="false">
      <c r="B6" s="2" t="s">
        <v>0</v>
      </c>
      <c r="C6" s="2"/>
      <c r="D6" s="2"/>
      <c r="E6" s="2"/>
      <c r="F6" s="2"/>
      <c r="G6" s="2"/>
      <c r="H6" s="2"/>
      <c r="I6" s="2"/>
      <c r="J6" s="2"/>
    </row>
    <row r="7" customFormat="false" ht="12.75" hidden="false" customHeight="true" outlineLevel="0" collapsed="false">
      <c r="B7" s="3"/>
      <c r="J7" s="4" t="s">
        <v>1</v>
      </c>
    </row>
    <row r="8" customFormat="false" ht="19.5" hidden="false" customHeight="true" outlineLevel="0" collapsed="false">
      <c r="B8" s="5" t="s">
        <v>2</v>
      </c>
      <c r="C8" s="5"/>
      <c r="D8" s="5"/>
      <c r="E8" s="5"/>
      <c r="F8" s="5"/>
      <c r="G8" s="5"/>
      <c r="H8" s="5"/>
      <c r="I8" s="5"/>
      <c r="J8" s="5"/>
      <c r="K8" s="5"/>
    </row>
    <row r="9" customFormat="false" ht="15" hidden="false" customHeight="false" outlineLevel="0" collapsed="false">
      <c r="B9" s="6" t="s">
        <v>3</v>
      </c>
    </row>
    <row r="10" customFormat="false" ht="32.25" hidden="false" customHeight="true" outlineLevel="0" collapsed="false">
      <c r="B10" s="7" t="s">
        <v>4</v>
      </c>
      <c r="C10" s="7"/>
      <c r="D10" s="7"/>
      <c r="E10" s="7"/>
      <c r="F10" s="7"/>
      <c r="G10" s="7"/>
      <c r="H10" s="7"/>
      <c r="I10" s="7"/>
      <c r="J10" s="7"/>
    </row>
    <row r="11" customFormat="false" ht="27.75" hidden="false" customHeight="true" outlineLevel="0" collapsed="false">
      <c r="B11" s="8" t="s">
        <v>5</v>
      </c>
      <c r="C11" s="8"/>
      <c r="D11" s="8"/>
      <c r="E11" s="8"/>
      <c r="F11" s="8"/>
      <c r="G11" s="8"/>
      <c r="H11" s="8"/>
      <c r="I11" s="8"/>
      <c r="J11" s="8"/>
    </row>
    <row r="12" customFormat="false" ht="20.1" hidden="false" customHeight="true" outlineLevel="0" collapsed="false">
      <c r="B12" s="9" t="s">
        <v>6</v>
      </c>
      <c r="C12" s="10"/>
      <c r="D12" s="10"/>
      <c r="E12" s="10"/>
      <c r="F12" s="10"/>
      <c r="G12" s="10"/>
      <c r="H12" s="10"/>
      <c r="I12" s="10"/>
      <c r="J12" s="10"/>
    </row>
    <row r="13" customFormat="false" ht="20.1" hidden="false" customHeight="true" outlineLevel="0" collapsed="false">
      <c r="B13" s="11" t="s">
        <v>7</v>
      </c>
      <c r="C13" s="10"/>
      <c r="D13" s="10"/>
      <c r="E13" s="10"/>
      <c r="F13" s="10"/>
      <c r="G13" s="10"/>
      <c r="H13" s="10"/>
      <c r="I13" s="10"/>
      <c r="J13" s="10"/>
    </row>
    <row r="14" customFormat="false" ht="20.1" hidden="false" customHeight="true" outlineLevel="0" collapsed="false">
      <c r="B14" s="12" t="s">
        <v>8</v>
      </c>
      <c r="C14" s="13"/>
      <c r="D14" s="13"/>
      <c r="E14" s="13"/>
      <c r="F14" s="13"/>
      <c r="G14" s="13"/>
      <c r="H14" s="13"/>
      <c r="I14" s="13"/>
      <c r="J14" s="13"/>
    </row>
    <row r="15" customFormat="false" ht="20.1" hidden="false" customHeight="true" outlineLevel="0" collapsed="false">
      <c r="B15" s="14" t="s">
        <v>9</v>
      </c>
      <c r="C15" s="15" t="s">
        <v>10</v>
      </c>
      <c r="D15" s="15"/>
      <c r="E15" s="15"/>
      <c r="F15" s="16"/>
      <c r="G15" s="14" t="s">
        <v>11</v>
      </c>
      <c r="H15" s="17" t="str">
        <f aca="false">IF(C15="Elegir","",LOOKUP(C15, Zona_climatica!A2:A181, Zona_climatica!C2:C181))</f>
        <v>D3</v>
      </c>
      <c r="I15" s="16"/>
      <c r="J15" s="16"/>
    </row>
    <row r="16" customFormat="false" ht="24" hidden="false" customHeight="true" outlineLevel="0" collapsed="false">
      <c r="B16" s="18" t="s">
        <v>12</v>
      </c>
    </row>
    <row r="17" customFormat="false" ht="12" hidden="false" customHeight="true" outlineLevel="0" collapsed="false">
      <c r="B17" s="6"/>
    </row>
    <row r="18" customFormat="false" ht="17.35" hidden="false" customHeight="false" outlineLevel="0" collapsed="false">
      <c r="B18" s="19" t="s">
        <v>13</v>
      </c>
      <c r="C18" s="19"/>
      <c r="D18" s="19"/>
      <c r="E18" s="19"/>
      <c r="F18" s="19"/>
      <c r="G18" s="19"/>
      <c r="H18" s="19"/>
      <c r="I18" s="19"/>
      <c r="J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customFormat="false" ht="19.7" hidden="false" customHeight="true" outlineLevel="0" collapsed="false">
      <c r="B19" s="21" t="s">
        <v>14</v>
      </c>
      <c r="C19" s="22" t="s">
        <v>15</v>
      </c>
      <c r="D19" s="22"/>
      <c r="E19" s="22" t="s">
        <v>16</v>
      </c>
      <c r="F19" s="22"/>
      <c r="G19" s="23" t="s">
        <v>17</v>
      </c>
      <c r="H19" s="23"/>
      <c r="I19" s="23"/>
      <c r="J19" s="23"/>
      <c r="M19" s="24"/>
      <c r="N19" s="24"/>
      <c r="O19" s="25"/>
      <c r="P19" s="25"/>
      <c r="Q19" s="25"/>
      <c r="R19" s="25"/>
      <c r="S19" s="25"/>
      <c r="T19" s="25"/>
      <c r="U19" s="26"/>
      <c r="V19" s="24"/>
      <c r="W19" s="24"/>
    </row>
    <row r="20" customFormat="false" ht="15" hidden="false" customHeight="false" outlineLevel="0" collapsed="false">
      <c r="B20" s="21"/>
      <c r="C20" s="22"/>
      <c r="D20" s="22"/>
      <c r="E20" s="22"/>
      <c r="F20" s="22"/>
      <c r="G20" s="27" t="s">
        <v>18</v>
      </c>
      <c r="H20" s="27"/>
      <c r="I20" s="23"/>
      <c r="J20" s="23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customFormat="false" ht="15" hidden="false" customHeight="false" outlineLevel="0" collapsed="false">
      <c r="B21" s="21"/>
      <c r="C21" s="29" t="s">
        <v>19</v>
      </c>
      <c r="D21" s="29"/>
      <c r="E21" s="29" t="s">
        <v>19</v>
      </c>
      <c r="F21" s="29"/>
      <c r="G21" s="29" t="s">
        <v>19</v>
      </c>
      <c r="H21" s="29"/>
      <c r="I21" s="23"/>
      <c r="J21" s="23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customFormat="false" ht="15" hidden="false" customHeight="false" outlineLevel="0" collapsed="false">
      <c r="B22" s="21"/>
      <c r="C22" s="31" t="n">
        <v>0</v>
      </c>
      <c r="D22" s="23" t="s">
        <v>20</v>
      </c>
      <c r="E22" s="31" t="n">
        <v>0</v>
      </c>
      <c r="F22" s="23" t="s">
        <v>21</v>
      </c>
      <c r="G22" s="32" t="n">
        <f aca="false">C22+E22</f>
        <v>0</v>
      </c>
      <c r="H22" s="23" t="s">
        <v>22</v>
      </c>
      <c r="I22" s="23"/>
      <c r="J22" s="2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customFormat="false" ht="15" hidden="false" customHeight="false" outlineLevel="0" collapsed="false">
      <c r="B23" s="34"/>
      <c r="C23" s="34"/>
      <c r="D23" s="34"/>
      <c r="E23" s="34"/>
      <c r="F23" s="34"/>
      <c r="G23" s="35" t="s">
        <v>23</v>
      </c>
      <c r="H23" s="34"/>
      <c r="I23" s="34"/>
      <c r="J23" s="34"/>
      <c r="M23" s="33"/>
      <c r="N23" s="33"/>
      <c r="O23" s="33"/>
      <c r="P23" s="28"/>
      <c r="Q23" s="33"/>
      <c r="R23" s="33"/>
      <c r="S23" s="28"/>
      <c r="T23" s="33"/>
      <c r="U23" s="33"/>
      <c r="V23" s="33"/>
      <c r="W23" s="33"/>
    </row>
    <row r="24" customFormat="false" ht="15" hidden="false" customHeight="false" outlineLevel="0" collapsed="false">
      <c r="B24" s="19" t="s">
        <v>24</v>
      </c>
      <c r="C24" s="19"/>
      <c r="D24" s="19"/>
      <c r="E24" s="19"/>
      <c r="F24" s="19"/>
      <c r="G24" s="19"/>
      <c r="H24" s="19"/>
      <c r="I24" s="19"/>
      <c r="J24" s="19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</row>
    <row r="25" customFormat="false" ht="21.75" hidden="false" customHeight="true" outlineLevel="0" collapsed="false">
      <c r="B25" s="21" t="s">
        <v>25</v>
      </c>
      <c r="C25" s="22" t="s">
        <v>15</v>
      </c>
      <c r="D25" s="22"/>
      <c r="E25" s="22" t="s">
        <v>16</v>
      </c>
      <c r="F25" s="22"/>
      <c r="G25" s="23" t="s">
        <v>17</v>
      </c>
      <c r="H25" s="23"/>
      <c r="I25" s="23"/>
      <c r="J25" s="23"/>
      <c r="M25" s="33"/>
      <c r="N25" s="36"/>
      <c r="O25" s="37"/>
      <c r="P25" s="33"/>
      <c r="Q25" s="36"/>
      <c r="R25" s="37"/>
      <c r="S25" s="33"/>
      <c r="T25" s="38"/>
      <c r="U25" s="37"/>
      <c r="V25" s="33"/>
      <c r="W25" s="33"/>
    </row>
    <row r="26" customFormat="false" ht="15" hidden="false" customHeight="false" outlineLevel="0" collapsed="false">
      <c r="B26" s="21"/>
      <c r="C26" s="22"/>
      <c r="D26" s="22"/>
      <c r="E26" s="22"/>
      <c r="F26" s="22"/>
      <c r="G26" s="27" t="s">
        <v>26</v>
      </c>
      <c r="H26" s="27"/>
      <c r="I26" s="23"/>
      <c r="J26" s="23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customFormat="false" ht="15" hidden="false" customHeight="false" outlineLevel="0" collapsed="false">
      <c r="B27" s="21"/>
      <c r="C27" s="29" t="s">
        <v>19</v>
      </c>
      <c r="D27" s="29"/>
      <c r="E27" s="29" t="s">
        <v>19</v>
      </c>
      <c r="F27" s="29"/>
      <c r="G27" s="29" t="s">
        <v>19</v>
      </c>
      <c r="H27" s="29"/>
      <c r="I27" s="23"/>
      <c r="J27" s="23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customFormat="false" ht="15" hidden="false" customHeight="false" outlineLevel="0" collapsed="false">
      <c r="B28" s="21"/>
      <c r="C28" s="31" t="n">
        <v>0</v>
      </c>
      <c r="D28" s="23" t="s">
        <v>27</v>
      </c>
      <c r="E28" s="31" t="n">
        <v>0</v>
      </c>
      <c r="F28" s="23" t="s">
        <v>28</v>
      </c>
      <c r="G28" s="32" t="n">
        <f aca="false">C28+E28</f>
        <v>0</v>
      </c>
      <c r="H28" s="23" t="s">
        <v>29</v>
      </c>
      <c r="I28" s="23"/>
      <c r="J28" s="2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</row>
    <row r="29" customFormat="false" ht="15" hidden="false" customHeight="false" outlineLevel="0" collapsed="false">
      <c r="B29" s="34"/>
      <c r="C29" s="34"/>
      <c r="D29" s="34"/>
      <c r="E29" s="34"/>
      <c r="F29" s="34"/>
      <c r="G29" s="35" t="s">
        <v>30</v>
      </c>
      <c r="H29" s="34"/>
      <c r="I29" s="34"/>
      <c r="J29" s="34"/>
      <c r="M29" s="33"/>
      <c r="N29" s="33"/>
      <c r="O29" s="33"/>
      <c r="P29" s="28"/>
      <c r="Q29" s="33"/>
      <c r="R29" s="33"/>
      <c r="S29" s="28"/>
      <c r="T29" s="33"/>
      <c r="U29" s="33"/>
      <c r="V29" s="33"/>
      <c r="W29" s="33"/>
    </row>
    <row r="30" customFormat="false" ht="29.25" hidden="false" customHeight="true" outlineLevel="0" collapsed="false">
      <c r="B30" s="39"/>
      <c r="C30" s="39"/>
      <c r="D30" s="39"/>
      <c r="E30" s="39"/>
      <c r="F30" s="40"/>
      <c r="G30" s="41" t="s">
        <v>31</v>
      </c>
      <c r="H30" s="41"/>
      <c r="I30" s="41"/>
      <c r="J30" s="4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customFormat="false" ht="15" hidden="false" customHeight="true" outlineLevel="0" collapsed="false">
      <c r="B31" s="34"/>
      <c r="C31" s="34"/>
      <c r="D31" s="34"/>
      <c r="E31" s="34"/>
      <c r="F31" s="34"/>
      <c r="G31" s="42" t="s">
        <v>32</v>
      </c>
      <c r="H31" s="42"/>
      <c r="I31" s="43" t="s">
        <v>33</v>
      </c>
      <c r="J31" s="43" t="s">
        <v>34</v>
      </c>
      <c r="M31" s="33"/>
      <c r="N31" s="36"/>
      <c r="O31" s="37"/>
      <c r="P31" s="33"/>
      <c r="Q31" s="36"/>
      <c r="R31" s="37"/>
      <c r="S31" s="33"/>
      <c r="T31" s="38"/>
      <c r="U31" s="37"/>
      <c r="V31" s="33"/>
      <c r="W31" s="33"/>
    </row>
    <row r="32" customFormat="false" ht="18.75" hidden="false" customHeight="true" outlineLevel="0" collapsed="false">
      <c r="B32" s="44"/>
      <c r="C32" s="34"/>
      <c r="D32" s="34"/>
      <c r="E32" s="34"/>
      <c r="F32" s="34"/>
      <c r="G32" s="42" t="s">
        <v>35</v>
      </c>
      <c r="H32" s="42"/>
      <c r="I32" s="43"/>
      <c r="J32" s="43"/>
      <c r="M32" s="28"/>
      <c r="N32" s="45"/>
      <c r="O32" s="37"/>
      <c r="P32" s="28"/>
      <c r="Q32" s="45"/>
      <c r="R32" s="37"/>
      <c r="S32" s="28"/>
      <c r="T32" s="46"/>
      <c r="U32" s="28"/>
      <c r="V32" s="37"/>
      <c r="W32" s="37"/>
    </row>
    <row r="33" customFormat="false" ht="15" hidden="false" customHeight="false" outlineLevel="0" collapsed="false">
      <c r="B33" s="34"/>
      <c r="C33" s="34"/>
      <c r="D33" s="34"/>
      <c r="E33" s="34"/>
      <c r="F33" s="34"/>
      <c r="G33" s="29" t="s">
        <v>19</v>
      </c>
      <c r="H33" s="29"/>
      <c r="I33" s="47" t="s">
        <v>36</v>
      </c>
      <c r="J33" s="48" t="str">
        <f aca="false">H15</f>
        <v>D3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customFormat="false" ht="15" hidden="false" customHeight="false" outlineLevel="0" collapsed="false">
      <c r="B34" s="34"/>
      <c r="C34" s="34"/>
      <c r="D34" s="34"/>
      <c r="E34" s="34"/>
      <c r="F34" s="34"/>
      <c r="G34" s="49" t="n">
        <f aca="false">G22-G28</f>
        <v>0</v>
      </c>
      <c r="H34" s="23" t="s">
        <v>37</v>
      </c>
      <c r="I34" s="50" t="e">
        <f aca="false">G34/G22</f>
        <v>#DIV/0!</v>
      </c>
      <c r="J34" s="23" t="s">
        <v>38</v>
      </c>
      <c r="M34" s="33"/>
      <c r="N34" s="33"/>
      <c r="O34" s="33"/>
      <c r="P34" s="33"/>
      <c r="Q34" s="33"/>
      <c r="R34" s="33"/>
      <c r="S34" s="33"/>
      <c r="T34" s="33"/>
      <c r="U34" s="33"/>
      <c r="V34" s="51"/>
      <c r="W34" s="51"/>
    </row>
    <row r="35" customFormat="false" ht="16.5" hidden="false" customHeight="true" outlineLevel="0" collapsed="false">
      <c r="B35" s="34"/>
      <c r="C35" s="34"/>
      <c r="D35" s="34"/>
      <c r="E35" s="34"/>
      <c r="F35" s="34"/>
      <c r="I35" s="52" t="s">
        <v>39</v>
      </c>
      <c r="M35" s="33"/>
      <c r="N35" s="37"/>
      <c r="O35" s="37"/>
      <c r="P35" s="37"/>
      <c r="Q35" s="37"/>
      <c r="R35" s="37"/>
      <c r="S35" s="37"/>
      <c r="T35" s="37"/>
      <c r="U35" s="37"/>
      <c r="V35" s="51"/>
      <c r="W35" s="51"/>
    </row>
    <row r="36" customFormat="false" ht="46.5" hidden="false" customHeight="true" outlineLevel="0" collapsed="false">
      <c r="B36" s="53"/>
      <c r="C36" s="53"/>
      <c r="D36" s="53"/>
      <c r="E36" s="53"/>
      <c r="F36" s="34"/>
      <c r="G36" s="54" t="s">
        <v>40</v>
      </c>
      <c r="H36" s="55" t="str">
        <f aca="false">IF((I33="P4"),"7,00%                         o R.C.E.P.N.R. &gt; 30% o cumplir CTE HE1",IF(AND(I33="P3",J33="C3"),"25,00%",IF(AND(I33="P3",J33="D3"),"35,00%",IF(AND(I33="P3",J33="E1"),"35,00%","?"))))</f>
        <v>35,00%</v>
      </c>
      <c r="I36" s="56" t="e">
        <f aca="false">IF(AND(I33="P4",I34&gt;=0.07),"CUMPLE",IF(AND(I33="P3",J33="C3",I34&gt;=0.25),"CUMPLE",IF(AND(I33="P3",J33="D3",I34&gt;=0.35),"CUMPLE",IF(AND(I33="P3",J33="D2",I34&gt;=0.35),"CUMPLE",IF(AND(I33="P3",J33="E1",I34&gt;=0.35),"CUMPLE","NO CUMPLE Rd")))))</f>
        <v>#DIV/0!</v>
      </c>
      <c r="J36" s="56"/>
      <c r="M36" s="33"/>
      <c r="N36" s="33"/>
      <c r="O36" s="33"/>
      <c r="P36" s="33"/>
      <c r="Q36" s="33"/>
      <c r="R36" s="33"/>
      <c r="S36" s="33"/>
      <c r="T36" s="33"/>
      <c r="U36" s="33"/>
      <c r="V36" s="51"/>
      <c r="W36" s="51"/>
    </row>
    <row r="37" customFormat="false" ht="6.75" hidden="false" customHeight="true" outlineLevel="0" collapsed="false">
      <c r="B37" s="34"/>
      <c r="C37" s="34"/>
      <c r="D37" s="34"/>
      <c r="E37" s="34"/>
      <c r="F37" s="34"/>
      <c r="G37" s="34"/>
      <c r="H37" s="34"/>
      <c r="I37" s="34"/>
      <c r="J37" s="34"/>
      <c r="M37" s="33"/>
      <c r="N37" s="33"/>
      <c r="O37" s="33"/>
      <c r="P37" s="33"/>
      <c r="Q37" s="33"/>
      <c r="R37" s="33"/>
      <c r="S37" s="33"/>
      <c r="T37" s="33"/>
      <c r="U37" s="33"/>
      <c r="V37" s="57"/>
      <c r="W37" s="57"/>
    </row>
    <row r="38" customFormat="false" ht="6" hidden="true" customHeight="true" outlineLevel="0" collapsed="false">
      <c r="B38" s="34"/>
      <c r="C38" s="34"/>
      <c r="D38" s="34"/>
      <c r="E38" s="34"/>
      <c r="F38" s="34"/>
      <c r="G38" s="34"/>
      <c r="H38" s="34"/>
      <c r="I38" s="34"/>
      <c r="J38" s="34"/>
      <c r="M38" s="33"/>
      <c r="N38" s="38"/>
      <c r="O38" s="37"/>
      <c r="P38" s="58"/>
      <c r="Q38" s="38"/>
      <c r="R38" s="37"/>
      <c r="S38" s="58"/>
      <c r="T38" s="38"/>
      <c r="U38" s="37"/>
      <c r="V38" s="58"/>
      <c r="W38" s="37"/>
    </row>
    <row r="39" customFormat="false" ht="22.05" hidden="false" customHeight="false" outlineLevel="0" collapsed="false">
      <c r="B39" s="18" t="s">
        <v>41</v>
      </c>
      <c r="C39" s="34"/>
      <c r="D39" s="34"/>
      <c r="E39" s="34"/>
      <c r="F39" s="34"/>
      <c r="G39" s="34"/>
      <c r="H39" s="34"/>
      <c r="I39" s="34"/>
      <c r="J39" s="34"/>
      <c r="M39" s="59"/>
      <c r="N39" s="28"/>
      <c r="O39" s="28"/>
      <c r="P39" s="28"/>
      <c r="Q39" s="28"/>
      <c r="R39" s="28"/>
      <c r="S39" s="28"/>
      <c r="T39" s="60"/>
      <c r="U39" s="61"/>
      <c r="V39" s="62"/>
      <c r="W39" s="62"/>
    </row>
    <row r="40" customFormat="false" ht="12" hidden="false" customHeight="true" outlineLevel="0" collapsed="false">
      <c r="B40" s="6"/>
      <c r="C40" s="63"/>
      <c r="D40" s="63"/>
      <c r="E40" s="63"/>
      <c r="F40" s="63"/>
      <c r="G40" s="63"/>
      <c r="H40" s="63"/>
      <c r="I40" s="63"/>
      <c r="J40" s="63"/>
      <c r="K40" s="28"/>
    </row>
    <row r="41" customFormat="false" ht="15" hidden="false" customHeight="true" outlineLevel="0" collapsed="false">
      <c r="B41" s="19" t="s">
        <v>42</v>
      </c>
      <c r="C41" s="19"/>
      <c r="D41" s="19"/>
      <c r="E41" s="34"/>
      <c r="F41" s="34"/>
      <c r="G41" s="41" t="s">
        <v>43</v>
      </c>
      <c r="H41" s="41"/>
      <c r="I41" s="41"/>
      <c r="J41" s="41"/>
    </row>
    <row r="42" customFormat="false" ht="15" hidden="false" customHeight="true" outlineLevel="0" collapsed="false">
      <c r="B42" s="22" t="s">
        <v>44</v>
      </c>
      <c r="C42" s="23" t="s">
        <v>45</v>
      </c>
      <c r="D42" s="23"/>
      <c r="E42" s="34"/>
      <c r="F42" s="34"/>
      <c r="G42" s="41"/>
      <c r="H42" s="41"/>
      <c r="I42" s="41"/>
      <c r="J42" s="41"/>
    </row>
    <row r="43" customFormat="false" ht="15" hidden="false" customHeight="true" outlineLevel="0" collapsed="false">
      <c r="B43" s="22"/>
      <c r="C43" s="27" t="s">
        <v>46</v>
      </c>
      <c r="D43" s="27"/>
      <c r="E43" s="34"/>
      <c r="F43" s="34"/>
      <c r="G43" s="64" t="s">
        <v>33</v>
      </c>
      <c r="H43" s="64"/>
      <c r="I43" s="23" t="s">
        <v>47</v>
      </c>
      <c r="J43" s="23"/>
    </row>
    <row r="44" customFormat="false" ht="15.75" hidden="false" customHeight="true" outlineLevel="0" collapsed="false">
      <c r="B44" s="22"/>
      <c r="C44" s="29" t="s">
        <v>19</v>
      </c>
      <c r="D44" s="29"/>
      <c r="E44" s="34"/>
      <c r="F44" s="34"/>
      <c r="G44" s="64"/>
      <c r="H44" s="64"/>
      <c r="I44" s="65" t="s">
        <v>48</v>
      </c>
      <c r="J44" s="65"/>
    </row>
    <row r="45" customFormat="false" ht="17.35" hidden="false" customHeight="false" outlineLevel="0" collapsed="false">
      <c r="B45" s="22"/>
      <c r="C45" s="66" t="n">
        <v>0</v>
      </c>
      <c r="D45" s="23" t="s">
        <v>49</v>
      </c>
      <c r="E45" s="34"/>
      <c r="F45" s="34"/>
      <c r="G45" s="67" t="s">
        <v>50</v>
      </c>
      <c r="H45" s="67"/>
      <c r="I45" s="50" t="e">
        <f aca="false">(1-(C51/C45))</f>
        <v>#DIV/0!</v>
      </c>
      <c r="J45" s="68" t="s">
        <v>51</v>
      </c>
    </row>
    <row r="46" customFormat="false" ht="41.25" hidden="false" customHeight="true" outlineLevel="0" collapsed="false">
      <c r="B46" s="34"/>
      <c r="C46" s="34"/>
      <c r="D46" s="34"/>
      <c r="E46" s="34"/>
      <c r="F46" s="34"/>
      <c r="G46" s="54" t="s">
        <v>52</v>
      </c>
      <c r="H46" s="69" t="str">
        <f aca="false">IF((G45="P3"),"30%",IF((G45="P4"),"30,00%                      o Rd &gt; 7,00%,               o cumplir CTE HE1","?"))</f>
        <v>?</v>
      </c>
      <c r="I46" s="56" t="e">
        <f aca="false">IF(I45&gt;=0.3,"CUMPLE","NO CUMPLE R.C.E.P.N.R.")</f>
        <v>#DIV/0!</v>
      </c>
      <c r="J46" s="56"/>
    </row>
    <row r="47" customFormat="false" ht="15" hidden="false" customHeight="false" outlineLevel="0" collapsed="false">
      <c r="B47" s="19" t="s">
        <v>53</v>
      </c>
      <c r="C47" s="19"/>
      <c r="D47" s="19"/>
      <c r="E47" s="34"/>
      <c r="F47" s="40"/>
    </row>
    <row r="48" customFormat="false" ht="15" hidden="false" customHeight="true" outlineLevel="0" collapsed="false">
      <c r="B48" s="22" t="s">
        <v>54</v>
      </c>
      <c r="C48" s="23" t="s">
        <v>45</v>
      </c>
      <c r="D48" s="23"/>
      <c r="E48" s="34"/>
      <c r="F48" s="70"/>
      <c r="G48" s="41" t="s">
        <v>55</v>
      </c>
      <c r="H48" s="41"/>
      <c r="I48" s="41"/>
      <c r="J48" s="41"/>
    </row>
    <row r="49" customFormat="false" ht="15" hidden="false" customHeight="true" outlineLevel="0" collapsed="false">
      <c r="B49" s="22"/>
      <c r="C49" s="27" t="s">
        <v>46</v>
      </c>
      <c r="D49" s="27"/>
      <c r="E49" s="34"/>
      <c r="F49" s="70"/>
      <c r="G49" s="23" t="s">
        <v>19</v>
      </c>
      <c r="H49" s="23"/>
      <c r="I49" s="71" t="s">
        <v>56</v>
      </c>
      <c r="J49" s="71"/>
    </row>
    <row r="50" customFormat="false" ht="15" hidden="false" customHeight="false" outlineLevel="0" collapsed="false">
      <c r="B50" s="22"/>
      <c r="C50" s="29" t="s">
        <v>19</v>
      </c>
      <c r="D50" s="29"/>
      <c r="E50" s="34"/>
      <c r="F50" s="70"/>
      <c r="G50" s="49" t="n">
        <f aca="false">C45-C51</f>
        <v>0</v>
      </c>
      <c r="H50" s="23" t="s">
        <v>57</v>
      </c>
      <c r="I50" s="72" t="n">
        <f aca="false">(C45*C57-C51*C61)/1000</f>
        <v>0</v>
      </c>
      <c r="J50" s="73" t="s">
        <v>58</v>
      </c>
    </row>
    <row r="51" customFormat="false" ht="18.75" hidden="false" customHeight="true" outlineLevel="0" collapsed="false">
      <c r="B51" s="22"/>
      <c r="C51" s="66" t="n">
        <v>0</v>
      </c>
      <c r="D51" s="23" t="s">
        <v>59</v>
      </c>
      <c r="E51" s="34"/>
      <c r="F51" s="70"/>
      <c r="J51" s="74"/>
    </row>
    <row r="52" customFormat="false" ht="10.5" hidden="false" customHeight="true" outlineLevel="0" collapsed="false">
      <c r="B52" s="34"/>
      <c r="C52" s="34"/>
      <c r="D52" s="34"/>
      <c r="E52" s="34"/>
      <c r="F52" s="75"/>
      <c r="G52" s="76"/>
      <c r="H52" s="76"/>
      <c r="I52" s="76"/>
    </row>
    <row r="53" customFormat="false" ht="15" hidden="false" customHeight="false" outlineLevel="0" collapsed="false">
      <c r="B53" s="19" t="s">
        <v>60</v>
      </c>
      <c r="C53" s="19"/>
      <c r="D53" s="19"/>
      <c r="E53" s="34"/>
      <c r="F53" s="34"/>
      <c r="G53" s="34"/>
      <c r="H53" s="34"/>
      <c r="I53" s="34"/>
      <c r="J53" s="74" t="s">
        <v>61</v>
      </c>
    </row>
    <row r="54" customFormat="false" ht="27.95" hidden="false" customHeight="true" outlineLevel="0" collapsed="false">
      <c r="B54" s="22" t="s">
        <v>62</v>
      </c>
      <c r="C54" s="22" t="s">
        <v>63</v>
      </c>
      <c r="D54" s="22"/>
      <c r="J54" s="74"/>
      <c r="M54" s="77"/>
      <c r="N54" s="77"/>
      <c r="O54" s="77"/>
      <c r="P54" s="77"/>
      <c r="Q54" s="77"/>
      <c r="R54" s="77"/>
      <c r="S54" s="77"/>
      <c r="T54" s="77"/>
    </row>
    <row r="55" customFormat="false" ht="15" hidden="false" customHeight="true" outlineLevel="0" collapsed="false">
      <c r="B55" s="22"/>
      <c r="C55" s="22" t="s">
        <v>64</v>
      </c>
      <c r="D55" s="22"/>
      <c r="M55" s="25"/>
      <c r="N55" s="25"/>
      <c r="O55" s="25"/>
      <c r="P55" s="25"/>
      <c r="Q55" s="25"/>
      <c r="R55" s="25"/>
      <c r="S55" s="25"/>
      <c r="T55" s="25"/>
    </row>
    <row r="56" customFormat="false" ht="11.25" hidden="false" customHeight="true" outlineLevel="0" collapsed="false">
      <c r="B56" s="22"/>
      <c r="C56" s="22"/>
      <c r="D56" s="22"/>
      <c r="M56" s="28"/>
      <c r="N56" s="28"/>
      <c r="O56" s="28"/>
      <c r="P56" s="28"/>
      <c r="Q56" s="28"/>
      <c r="R56" s="28"/>
      <c r="S56" s="28"/>
      <c r="T56" s="28"/>
    </row>
    <row r="57" customFormat="false" ht="15" hidden="false" customHeight="false" outlineLevel="0" collapsed="false">
      <c r="B57" s="22"/>
      <c r="C57" s="78" t="n">
        <v>0</v>
      </c>
      <c r="D57" s="23" t="s">
        <v>65</v>
      </c>
      <c r="M57" s="30"/>
      <c r="N57" s="30"/>
      <c r="O57" s="30"/>
      <c r="R57" s="30"/>
      <c r="S57" s="30"/>
      <c r="T57" s="30"/>
    </row>
    <row r="58" customFormat="false" ht="27.95" hidden="false" customHeight="true" outlineLevel="0" collapsed="false">
      <c r="B58" s="22" t="s">
        <v>66</v>
      </c>
      <c r="C58" s="22" t="s">
        <v>63</v>
      </c>
      <c r="D58" s="22"/>
      <c r="M58" s="33"/>
      <c r="N58" s="37"/>
      <c r="O58" s="37"/>
      <c r="R58" s="33"/>
      <c r="S58" s="37"/>
      <c r="T58" s="37"/>
    </row>
    <row r="59" customFormat="false" ht="15" hidden="false" customHeight="true" outlineLevel="0" collapsed="false">
      <c r="B59" s="22"/>
      <c r="C59" s="22" t="s">
        <v>64</v>
      </c>
      <c r="D59" s="22"/>
      <c r="M59" s="33"/>
      <c r="N59" s="37"/>
      <c r="O59" s="37"/>
      <c r="R59" s="33"/>
      <c r="S59" s="37"/>
      <c r="T59" s="37"/>
    </row>
    <row r="60" customFormat="false" ht="11.25" hidden="false" customHeight="true" outlineLevel="0" collapsed="false">
      <c r="B60" s="22"/>
      <c r="C60" s="22"/>
      <c r="D60" s="22"/>
      <c r="M60" s="33"/>
      <c r="N60" s="28"/>
      <c r="O60" s="28"/>
      <c r="P60" s="28"/>
      <c r="Q60" s="28"/>
      <c r="R60" s="33"/>
      <c r="S60" s="28"/>
      <c r="T60" s="28"/>
    </row>
    <row r="61" customFormat="false" ht="15" hidden="false" customHeight="false" outlineLevel="0" collapsed="false">
      <c r="B61" s="22"/>
      <c r="C61" s="78" t="n">
        <v>0</v>
      </c>
      <c r="D61" s="23" t="s">
        <v>67</v>
      </c>
      <c r="M61" s="33"/>
      <c r="N61" s="37"/>
      <c r="O61" s="37"/>
      <c r="R61" s="33"/>
      <c r="S61" s="37"/>
      <c r="T61" s="37"/>
    </row>
    <row r="62" customFormat="false" ht="15" hidden="false" customHeight="false" outlineLevel="0" collapsed="false">
      <c r="M62" s="33"/>
      <c r="N62" s="33"/>
      <c r="O62" s="33"/>
      <c r="R62" s="33"/>
      <c r="S62" s="33"/>
      <c r="T62" s="33"/>
    </row>
    <row r="63" customFormat="false" ht="15" hidden="false" customHeight="false" outlineLevel="0" collapsed="false">
      <c r="M63" s="33"/>
      <c r="N63" s="33"/>
      <c r="O63" s="33"/>
      <c r="R63" s="33"/>
      <c r="S63" s="33"/>
      <c r="T63" s="33"/>
    </row>
    <row r="64" customFormat="false" ht="15" hidden="false" customHeight="false" outlineLevel="0" collapsed="false">
      <c r="C64" s="79"/>
      <c r="M64" s="33"/>
      <c r="N64" s="36"/>
      <c r="O64" s="37"/>
      <c r="R64" s="33"/>
      <c r="S64" s="36"/>
      <c r="T64" s="37"/>
    </row>
    <row r="65" customFormat="false" ht="15" hidden="false" customHeight="false" outlineLevel="0" collapsed="false">
      <c r="M65" s="28"/>
      <c r="N65" s="28"/>
      <c r="O65" s="28"/>
      <c r="P65" s="28"/>
      <c r="Q65" s="28"/>
      <c r="R65" s="28"/>
      <c r="S65" s="28"/>
      <c r="T65" s="28"/>
    </row>
    <row r="66" customFormat="false" ht="15" hidden="false" customHeight="false" outlineLevel="0" collapsed="false">
      <c r="M66" s="30"/>
      <c r="N66" s="30"/>
      <c r="O66" s="30"/>
      <c r="P66" s="30"/>
      <c r="Q66" s="30"/>
      <c r="R66" s="45"/>
      <c r="S66" s="45"/>
      <c r="T66" s="45"/>
    </row>
    <row r="67" customFormat="false" ht="15" hidden="false" customHeight="false" outlineLevel="0" collapsed="false">
      <c r="M67" s="33"/>
      <c r="N67" s="33"/>
      <c r="O67" s="33"/>
      <c r="P67" s="33"/>
      <c r="Q67" s="33"/>
      <c r="R67" s="28"/>
      <c r="S67" s="28"/>
      <c r="T67" s="28"/>
    </row>
    <row r="68" customFormat="false" ht="15" hidden="false" customHeight="false" outlineLevel="0" collapsed="false">
      <c r="M68" s="33"/>
      <c r="N68" s="33"/>
      <c r="O68" s="33"/>
      <c r="P68" s="33"/>
      <c r="Q68" s="33"/>
      <c r="R68" s="28"/>
      <c r="S68" s="28"/>
      <c r="T68" s="28"/>
    </row>
    <row r="69" customFormat="false" ht="15" hidden="false" customHeight="false" outlineLevel="0" collapsed="false">
      <c r="M69" s="33"/>
      <c r="N69" s="33"/>
      <c r="O69" s="33"/>
      <c r="P69" s="33"/>
      <c r="Q69" s="33"/>
      <c r="R69" s="28"/>
      <c r="S69" s="28"/>
      <c r="T69" s="28"/>
    </row>
    <row r="70" customFormat="false" ht="18.75" hidden="false" customHeight="false" outlineLevel="0" collapsed="false">
      <c r="M70" s="33"/>
      <c r="N70" s="80"/>
      <c r="O70" s="80"/>
      <c r="P70" s="81"/>
      <c r="Q70" s="37"/>
      <c r="R70" s="36"/>
      <c r="S70" s="37"/>
      <c r="T70" s="36"/>
    </row>
    <row r="71" customFormat="false" ht="23.25" hidden="false" customHeight="false" outlineLevel="0" collapsed="false">
      <c r="M71" s="59"/>
      <c r="N71" s="60"/>
      <c r="O71" s="61"/>
      <c r="P71" s="62"/>
      <c r="Q71" s="62"/>
      <c r="R71" s="28"/>
      <c r="S71" s="28"/>
      <c r="T71" s="28"/>
    </row>
    <row r="72" customFormat="false" ht="15" hidden="false" customHeight="false" outlineLevel="0" collapsed="false">
      <c r="M72" s="28"/>
      <c r="N72" s="28"/>
      <c r="O72" s="28"/>
      <c r="P72" s="28"/>
      <c r="Q72" s="28"/>
      <c r="R72" s="28"/>
      <c r="S72" s="28"/>
      <c r="T72" s="28"/>
    </row>
    <row r="77" customFormat="false" ht="15" hidden="false" customHeight="false" outlineLevel="0" collapsed="false">
      <c r="G77" s="40"/>
      <c r="H77" s="40"/>
      <c r="I77" s="40"/>
      <c r="J77" s="40"/>
    </row>
    <row r="78" customFormat="false" ht="15" hidden="false" customHeight="false" outlineLevel="0" collapsed="false">
      <c r="G78" s="40"/>
      <c r="H78" s="40"/>
      <c r="I78" s="40"/>
      <c r="J78" s="40"/>
    </row>
    <row r="79" customFormat="false" ht="15" hidden="false" customHeight="false" outlineLevel="0" collapsed="false">
      <c r="G79" s="70"/>
      <c r="H79" s="70"/>
      <c r="I79" s="70"/>
      <c r="J79" s="70"/>
    </row>
    <row r="80" customFormat="false" ht="15" hidden="false" customHeight="false" outlineLevel="0" collapsed="false">
      <c r="G80" s="70"/>
      <c r="H80" s="70"/>
      <c r="I80" s="70"/>
      <c r="J80" s="70"/>
    </row>
    <row r="81" customFormat="false" ht="15" hidden="false" customHeight="false" outlineLevel="0" collapsed="false">
      <c r="G81" s="70"/>
      <c r="H81" s="70"/>
      <c r="I81" s="70"/>
      <c r="J81" s="70"/>
    </row>
    <row r="82" customFormat="false" ht="18" hidden="false" customHeight="false" outlineLevel="0" collapsed="false">
      <c r="G82" s="82"/>
      <c r="H82" s="82"/>
      <c r="I82" s="83"/>
      <c r="J82" s="84"/>
    </row>
    <row r="83" customFormat="false" ht="23.25" hidden="false" customHeight="false" outlineLevel="0" collapsed="false">
      <c r="G83" s="70"/>
      <c r="H83" s="85"/>
      <c r="I83" s="86"/>
      <c r="J83" s="86"/>
    </row>
  </sheetData>
  <sheetProtection sheet="true" password="eacb" objects="true" scenarios="true"/>
  <mergeCells count="127">
    <mergeCell ref="B6:J6"/>
    <mergeCell ref="B8:K8"/>
    <mergeCell ref="B10:J10"/>
    <mergeCell ref="B11:J11"/>
    <mergeCell ref="C12:J12"/>
    <mergeCell ref="C13:J13"/>
    <mergeCell ref="C14:J14"/>
    <mergeCell ref="C15:E15"/>
    <mergeCell ref="B18:J18"/>
    <mergeCell ref="M18:W18"/>
    <mergeCell ref="B19:B22"/>
    <mergeCell ref="C19:D20"/>
    <mergeCell ref="E19:F20"/>
    <mergeCell ref="G19:J19"/>
    <mergeCell ref="O19:T19"/>
    <mergeCell ref="G20:H20"/>
    <mergeCell ref="I20:J22"/>
    <mergeCell ref="C21:D21"/>
    <mergeCell ref="E21:F21"/>
    <mergeCell ref="G21:H21"/>
    <mergeCell ref="M21:W21"/>
    <mergeCell ref="M22:M25"/>
    <mergeCell ref="N22:P22"/>
    <mergeCell ref="Q22:S22"/>
    <mergeCell ref="T22:W22"/>
    <mergeCell ref="N23:O23"/>
    <mergeCell ref="Q23:R23"/>
    <mergeCell ref="T23:U23"/>
    <mergeCell ref="V23:W25"/>
    <mergeCell ref="B24:J24"/>
    <mergeCell ref="N24:O24"/>
    <mergeCell ref="P24:P25"/>
    <mergeCell ref="Q24:R24"/>
    <mergeCell ref="S24:S25"/>
    <mergeCell ref="T24:U24"/>
    <mergeCell ref="B25:B28"/>
    <mergeCell ref="C25:D26"/>
    <mergeCell ref="E25:F26"/>
    <mergeCell ref="G25:J25"/>
    <mergeCell ref="G26:H26"/>
    <mergeCell ref="I26:J28"/>
    <mergeCell ref="C27:D27"/>
    <mergeCell ref="E27:F27"/>
    <mergeCell ref="G27:H27"/>
    <mergeCell ref="M27:W27"/>
    <mergeCell ref="M28:M31"/>
    <mergeCell ref="N28:P28"/>
    <mergeCell ref="Q28:S28"/>
    <mergeCell ref="T28:W28"/>
    <mergeCell ref="N29:O29"/>
    <mergeCell ref="Q29:R29"/>
    <mergeCell ref="T29:U29"/>
    <mergeCell ref="V29:W31"/>
    <mergeCell ref="B30:E30"/>
    <mergeCell ref="G30:J30"/>
    <mergeCell ref="N30:O30"/>
    <mergeCell ref="P30:P31"/>
    <mergeCell ref="Q30:R30"/>
    <mergeCell ref="S30:S31"/>
    <mergeCell ref="T30:U30"/>
    <mergeCell ref="G31:H31"/>
    <mergeCell ref="I31:I32"/>
    <mergeCell ref="J31:J32"/>
    <mergeCell ref="G32:H32"/>
    <mergeCell ref="G33:H33"/>
    <mergeCell ref="M33:W33"/>
    <mergeCell ref="M34:M38"/>
    <mergeCell ref="N34:P34"/>
    <mergeCell ref="Q34:S34"/>
    <mergeCell ref="T34:U34"/>
    <mergeCell ref="V34:V36"/>
    <mergeCell ref="W34:W36"/>
    <mergeCell ref="B36:E36"/>
    <mergeCell ref="I36:J36"/>
    <mergeCell ref="N36:O36"/>
    <mergeCell ref="P36:P37"/>
    <mergeCell ref="Q36:R36"/>
    <mergeCell ref="S36:S37"/>
    <mergeCell ref="T36:U36"/>
    <mergeCell ref="N37:O37"/>
    <mergeCell ref="Q37:R37"/>
    <mergeCell ref="T37:U37"/>
    <mergeCell ref="V39:W39"/>
    <mergeCell ref="B41:D41"/>
    <mergeCell ref="G41:J42"/>
    <mergeCell ref="B42:B45"/>
    <mergeCell ref="C42:D42"/>
    <mergeCell ref="C43:D43"/>
    <mergeCell ref="G43:H44"/>
    <mergeCell ref="I43:J43"/>
    <mergeCell ref="C44:D44"/>
    <mergeCell ref="I44:J44"/>
    <mergeCell ref="G45:H45"/>
    <mergeCell ref="I46:J46"/>
    <mergeCell ref="B47:D47"/>
    <mergeCell ref="B48:B51"/>
    <mergeCell ref="C48:D48"/>
    <mergeCell ref="G48:J48"/>
    <mergeCell ref="C49:D49"/>
    <mergeCell ref="G49:H49"/>
    <mergeCell ref="I49:J49"/>
    <mergeCell ref="C50:D50"/>
    <mergeCell ref="B53:D53"/>
    <mergeCell ref="B54:B57"/>
    <mergeCell ref="C54:D54"/>
    <mergeCell ref="M54:T54"/>
    <mergeCell ref="C55:D56"/>
    <mergeCell ref="M55:T55"/>
    <mergeCell ref="M57:O57"/>
    <mergeCell ref="R57:T57"/>
    <mergeCell ref="B58:B61"/>
    <mergeCell ref="C58:D58"/>
    <mergeCell ref="M58:M64"/>
    <mergeCell ref="R58:R64"/>
    <mergeCell ref="C59:D60"/>
    <mergeCell ref="N62:O62"/>
    <mergeCell ref="S62:T62"/>
    <mergeCell ref="N63:O63"/>
    <mergeCell ref="S63:T63"/>
    <mergeCell ref="M66:Q66"/>
    <mergeCell ref="M67:M70"/>
    <mergeCell ref="N67:O69"/>
    <mergeCell ref="P67:Q67"/>
    <mergeCell ref="P68:Q68"/>
    <mergeCell ref="P69:Q69"/>
    <mergeCell ref="N70:O70"/>
    <mergeCell ref="P71:Q71"/>
  </mergeCells>
  <conditionalFormatting sqref="I46:J46">
    <cfRule type="cellIs" priority="2" operator="equal" aboveAverage="0" equalAverage="0" bottom="0" percent="0" rank="0" text="" dxfId="0">
      <formula>"NO CUMPLE R.C.E.P.N.R."</formula>
    </cfRule>
    <cfRule type="cellIs" priority="3" operator="equal" aboveAverage="0" equalAverage="0" bottom="0" percent="0" rank="0" text="" dxfId="1">
      <formula>"CUMPLE"</formula>
    </cfRule>
  </conditionalFormatting>
  <conditionalFormatting sqref="I83:J83">
    <cfRule type="cellIs" priority="4" operator="equal" aboveAverage="0" equalAverage="0" bottom="0" percent="0" rank="0" text="" dxfId="2">
      <formula>"NO CUMPLE"</formula>
    </cfRule>
    <cfRule type="cellIs" priority="5" operator="equal" aboveAverage="0" equalAverage="0" bottom="0" percent="0" rank="0" text="" dxfId="3">
      <formula>"CUMPLE"</formula>
    </cfRule>
  </conditionalFormatting>
  <conditionalFormatting sqref="P71:Q71">
    <cfRule type="cellIs" priority="6" operator="equal" aboveAverage="0" equalAverage="0" bottom="0" percent="0" rank="0" text="" dxfId="4">
      <formula>"NO CUMPLE"</formula>
    </cfRule>
    <cfRule type="cellIs" priority="7" operator="equal" aboveAverage="0" equalAverage="0" bottom="0" percent="0" rank="0" text="" dxfId="5">
      <formula>"CUMPLE"</formula>
    </cfRule>
  </conditionalFormatting>
  <conditionalFormatting sqref="I36:J36">
    <cfRule type="cellIs" priority="8" operator="equal" aboveAverage="0" equalAverage="0" bottom="0" percent="0" rank="0" text="" dxfId="6">
      <formula>"NO CUMPLE Rd"</formula>
    </cfRule>
    <cfRule type="cellIs" priority="9" operator="equal" aboveAverage="0" equalAverage="0" bottom="0" percent="0" rank="0" text="" dxfId="7">
      <formula>"CUMPLE"</formula>
    </cfRule>
  </conditionalFormatting>
  <conditionalFormatting sqref="V39:W39">
    <cfRule type="cellIs" priority="10" operator="equal" aboveAverage="0" equalAverage="0" bottom="0" percent="0" rank="0" text="" dxfId="8">
      <formula>"NO CUMPLE"</formula>
    </cfRule>
    <cfRule type="cellIs" priority="11" operator="equal" aboveAverage="0" equalAverage="0" bottom="0" percent="0" rank="0" text="" dxfId="9">
      <formula>"CUMPLE"</formula>
    </cfRule>
  </conditionalFormatting>
  <dataValidations count="3">
    <dataValidation allowBlank="false" errorStyle="stop" operator="between" showDropDown="true" showErrorMessage="true" showInputMessage="true" sqref="J33" type="none">
      <formula1>0</formula1>
      <formula2>0</formula2>
    </dataValidation>
    <dataValidation allowBlank="true" errorStyle="stop" operator="between" showDropDown="false" showErrorMessage="true" showInputMessage="true" sqref="I33 G45:H45" type="list">
      <formula1>Ayuda!$A$23:$A$25</formula1>
      <formula2>0</formula2>
    </dataValidation>
    <dataValidation allowBlank="true" errorStyle="stop" operator="between" showDropDown="false" showErrorMessage="true" showInputMessage="true" sqref="C15:E15" type="list">
      <formula1>Zona_climatica!$A$2:$A$181</formula1>
      <formula2>0</formula2>
    </dataValidation>
  </dataValidations>
  <printOptions headings="false" gridLines="false" gridLinesSet="true" horizontalCentered="false" verticalCentered="false"/>
  <pageMargins left="0.433333333333333" right="0.236111111111111" top="0.118055555555556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V64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11.43359375" defaultRowHeight="15" zeroHeight="false" outlineLevelRow="0" outlineLevelCol="0"/>
  <cols>
    <col collapsed="false" customWidth="true" hidden="false" outlineLevel="0" max="1" min="1" style="87" width="2.86"/>
    <col collapsed="false" customWidth="true" hidden="false" outlineLevel="0" max="2" min="2" style="87" width="17.57"/>
    <col collapsed="false" customWidth="true" hidden="false" outlineLevel="0" max="3" min="3" style="87" width="8.71"/>
    <col collapsed="false" customWidth="true" hidden="false" outlineLevel="0" max="4" min="4" style="87" width="33"/>
    <col collapsed="false" customWidth="true" hidden="false" outlineLevel="0" max="5" min="5" style="87" width="8.71"/>
    <col collapsed="false" customWidth="true" hidden="false" outlineLevel="0" max="6" min="6" style="87" width="14.71"/>
    <col collapsed="false" customWidth="true" hidden="false" outlineLevel="0" max="7" min="7" style="87" width="7.71"/>
    <col collapsed="false" customWidth="true" hidden="false" outlineLevel="0" max="8" min="8" style="87" width="10.29"/>
    <col collapsed="false" customWidth="true" hidden="false" outlineLevel="0" max="9" min="9" style="87" width="15.29"/>
    <col collapsed="false" customWidth="true" hidden="false" outlineLevel="0" max="10" min="10" style="87" width="2.57"/>
    <col collapsed="false" customWidth="false" hidden="false" outlineLevel="0" max="16384" min="11" style="87" width="11.43"/>
  </cols>
  <sheetData>
    <row r="1" customFormat="false" ht="12.75" hidden="false" customHeight="true" outlineLevel="0" collapsed="false"/>
    <row r="6" customFormat="false" ht="20.25" hidden="false" customHeight="true" outlineLevel="0" collapsed="false">
      <c r="B6" s="2" t="s">
        <v>68</v>
      </c>
      <c r="C6" s="2"/>
      <c r="D6" s="2"/>
      <c r="E6" s="2"/>
      <c r="F6" s="2"/>
      <c r="G6" s="2"/>
      <c r="H6" s="2"/>
      <c r="I6" s="2"/>
    </row>
    <row r="7" customFormat="false" ht="11.25" hidden="false" customHeight="true" outlineLevel="0" collapsed="false">
      <c r="B7" s="88"/>
      <c r="C7" s="88"/>
      <c r="I7" s="4" t="s">
        <v>1</v>
      </c>
    </row>
    <row r="8" customFormat="false" ht="19.7" hidden="false" customHeight="true" outlineLevel="0" collapsed="false">
      <c r="B8" s="5" t="s">
        <v>69</v>
      </c>
      <c r="C8" s="5"/>
      <c r="D8" s="5"/>
      <c r="E8" s="5"/>
      <c r="F8" s="5"/>
      <c r="G8" s="5"/>
      <c r="H8" s="5"/>
      <c r="I8" s="5"/>
      <c r="J8" s="5"/>
      <c r="K8" s="5"/>
    </row>
    <row r="9" customFormat="false" ht="15" hidden="false" customHeight="false" outlineLevel="0" collapsed="false">
      <c r="B9" s="89" t="s">
        <v>3</v>
      </c>
      <c r="C9" s="89"/>
    </row>
    <row r="10" customFormat="false" ht="30" hidden="false" customHeight="true" outlineLevel="0" collapsed="false">
      <c r="B10" s="90" t="s">
        <v>70</v>
      </c>
      <c r="C10" s="90"/>
      <c r="D10" s="90"/>
      <c r="E10" s="90"/>
      <c r="F10" s="90"/>
      <c r="G10" s="90"/>
      <c r="H10" s="90"/>
      <c r="I10" s="90"/>
    </row>
    <row r="11" customFormat="false" ht="31.5" hidden="false" customHeight="true" outlineLevel="0" collapsed="false">
      <c r="B11" s="91" t="s">
        <v>4</v>
      </c>
      <c r="C11" s="91"/>
      <c r="D11" s="91"/>
      <c r="E11" s="91"/>
      <c r="F11" s="91"/>
      <c r="G11" s="91"/>
      <c r="H11" s="91"/>
      <c r="I11" s="91"/>
      <c r="J11" s="92"/>
    </row>
    <row r="12" customFormat="false" ht="21" hidden="false" customHeight="true" outlineLevel="0" collapsed="false">
      <c r="B12" s="93" t="s">
        <v>71</v>
      </c>
      <c r="C12" s="93"/>
    </row>
    <row r="13" customFormat="false" ht="15" hidden="false" customHeight="false" outlineLevel="0" collapsed="false">
      <c r="B13" s="89"/>
      <c r="C13" s="89"/>
    </row>
    <row r="14" customFormat="false" ht="18" hidden="false" customHeight="true" outlineLevel="0" collapsed="false">
      <c r="B14" s="94" t="s">
        <v>72</v>
      </c>
      <c r="C14" s="94"/>
      <c r="D14" s="94"/>
      <c r="E14" s="94"/>
      <c r="F14" s="94"/>
      <c r="G14" s="94"/>
      <c r="H14" s="94"/>
      <c r="I14" s="94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</row>
    <row r="15" customFormat="false" ht="30.75" hidden="false" customHeight="true" outlineLevel="0" collapsed="false">
      <c r="B15" s="96" t="s">
        <v>73</v>
      </c>
      <c r="C15" s="96"/>
      <c r="D15" s="97" t="s">
        <v>74</v>
      </c>
      <c r="E15" s="97"/>
      <c r="F15" s="97" t="s">
        <v>75</v>
      </c>
      <c r="G15" s="97"/>
      <c r="H15" s="97"/>
      <c r="I15" s="97"/>
      <c r="L15" s="98"/>
      <c r="M15" s="98"/>
      <c r="N15" s="99"/>
      <c r="O15" s="99"/>
      <c r="P15" s="99"/>
      <c r="Q15" s="99"/>
      <c r="R15" s="99"/>
      <c r="S15" s="99"/>
      <c r="T15" s="100"/>
      <c r="U15" s="98"/>
      <c r="V15" s="98"/>
    </row>
    <row r="16" customFormat="false" ht="15" hidden="false" customHeight="true" outlineLevel="0" collapsed="false">
      <c r="B16" s="101" t="s">
        <v>76</v>
      </c>
      <c r="C16" s="101"/>
      <c r="D16" s="101" t="s">
        <v>77</v>
      </c>
      <c r="E16" s="101"/>
      <c r="F16" s="101" t="s">
        <v>76</v>
      </c>
      <c r="G16" s="101"/>
      <c r="H16" s="102" t="s">
        <v>17</v>
      </c>
      <c r="I16" s="102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</row>
    <row r="17" customFormat="false" ht="15" hidden="false" customHeight="false" outlineLevel="0" collapsed="false">
      <c r="B17" s="104" t="s">
        <v>78</v>
      </c>
      <c r="C17" s="104"/>
      <c r="D17" s="104" t="s">
        <v>79</v>
      </c>
      <c r="E17" s="104"/>
      <c r="F17" s="104" t="s">
        <v>80</v>
      </c>
      <c r="G17" s="104"/>
      <c r="H17" s="104" t="s">
        <v>80</v>
      </c>
      <c r="I17" s="104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</row>
    <row r="18" customFormat="false" ht="15" hidden="false" customHeight="false" outlineLevel="0" collapsed="false">
      <c r="B18" s="78" t="n">
        <v>0</v>
      </c>
      <c r="C18" s="106" t="s">
        <v>81</v>
      </c>
      <c r="D18" s="107" t="n">
        <v>0.331</v>
      </c>
      <c r="E18" s="107"/>
      <c r="F18" s="108" t="n">
        <f aca="false">B18/D18</f>
        <v>0</v>
      </c>
      <c r="G18" s="106" t="s">
        <v>82</v>
      </c>
      <c r="H18" s="109" t="n">
        <f aca="false">F18+F21</f>
        <v>0</v>
      </c>
      <c r="I18" s="106" t="s">
        <v>83</v>
      </c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</row>
    <row r="19" customFormat="false" ht="15" hidden="false" customHeight="false" outlineLevel="0" collapsed="false">
      <c r="B19" s="101" t="s">
        <v>84</v>
      </c>
      <c r="C19" s="101"/>
      <c r="D19" s="101" t="s">
        <v>85</v>
      </c>
      <c r="E19" s="101"/>
      <c r="F19" s="101" t="s">
        <v>84</v>
      </c>
      <c r="G19" s="101"/>
      <c r="H19" s="111" t="s">
        <v>86</v>
      </c>
      <c r="I19" s="112"/>
      <c r="L19" s="110"/>
      <c r="M19" s="110"/>
      <c r="N19" s="110"/>
      <c r="O19" s="103"/>
      <c r="P19" s="110"/>
      <c r="Q19" s="110"/>
      <c r="R19" s="103"/>
      <c r="S19" s="110"/>
      <c r="T19" s="110"/>
      <c r="U19" s="110"/>
      <c r="V19" s="110"/>
    </row>
    <row r="20" customFormat="false" ht="15" hidden="false" customHeight="false" outlineLevel="0" collapsed="false">
      <c r="B20" s="104" t="s">
        <v>78</v>
      </c>
      <c r="C20" s="104"/>
      <c r="D20" s="104" t="s">
        <v>79</v>
      </c>
      <c r="E20" s="104"/>
      <c r="F20" s="104" t="s">
        <v>80</v>
      </c>
      <c r="G20" s="104"/>
      <c r="H20" s="113"/>
      <c r="I20" s="112"/>
      <c r="L20" s="110"/>
      <c r="M20" s="114"/>
      <c r="N20" s="114"/>
      <c r="O20" s="103"/>
      <c r="P20" s="114"/>
      <c r="Q20" s="114"/>
      <c r="R20" s="103"/>
      <c r="S20" s="114"/>
      <c r="T20" s="114"/>
      <c r="U20" s="110"/>
      <c r="V20" s="110"/>
    </row>
    <row r="21" customFormat="false" ht="15" hidden="false" customHeight="false" outlineLevel="0" collapsed="false">
      <c r="B21" s="78" t="n">
        <v>0</v>
      </c>
      <c r="C21" s="106" t="s">
        <v>87</v>
      </c>
      <c r="D21" s="115" t="s">
        <v>50</v>
      </c>
      <c r="E21" s="116" t="n">
        <f aca="false">IF(D21=Ayuda!A3,(Ayuda!B3),IF(D21=Ayuda!A4,(Ayuda!B4),IF(D21=Ayuda!A8,(Ayuda!B8),IF(D21=Ayuda!A9,(Ayuda!B9),IF(D21=Ayuda!A10,(Ayuda!B10),IF(D21=Ayuda!A7,(Ayuda!B7),IF(D21=Ayuda!A5,(Ayuda!B5),IF(D21=Ayuda!A6,(Ayuda!B6),0))))))))</f>
        <v>0</v>
      </c>
      <c r="F21" s="108" t="n">
        <f aca="false">IF(E21=0,0,B21/E21)</f>
        <v>0</v>
      </c>
      <c r="G21" s="106" t="s">
        <v>88</v>
      </c>
      <c r="H21" s="113"/>
      <c r="I21" s="112"/>
      <c r="L21" s="110"/>
      <c r="M21" s="114"/>
      <c r="N21" s="114"/>
      <c r="O21" s="103"/>
      <c r="P21" s="114"/>
      <c r="Q21" s="114"/>
      <c r="R21" s="103"/>
      <c r="S21" s="114"/>
      <c r="T21" s="114"/>
      <c r="U21" s="110"/>
      <c r="V21" s="110"/>
    </row>
    <row r="22" customFormat="false" ht="30.75" hidden="false" customHeight="true" outlineLevel="0" collapsed="false">
      <c r="B22" s="117" t="s">
        <v>89</v>
      </c>
      <c r="C22" s="118" t="s">
        <v>90</v>
      </c>
      <c r="D22" s="119"/>
      <c r="E22" s="112"/>
      <c r="F22" s="112"/>
      <c r="G22" s="112"/>
      <c r="H22" s="113"/>
      <c r="I22" s="112"/>
      <c r="L22" s="110"/>
      <c r="M22" s="114"/>
      <c r="N22" s="114"/>
      <c r="O22" s="103"/>
      <c r="P22" s="114"/>
      <c r="Q22" s="114"/>
      <c r="R22" s="103"/>
      <c r="S22" s="114"/>
      <c r="T22" s="114"/>
      <c r="U22" s="110"/>
      <c r="V22" s="110"/>
    </row>
    <row r="23" customFormat="false" ht="15" hidden="false" customHeight="false" outlineLevel="0" collapsed="false">
      <c r="B23" s="120" t="n">
        <f aca="false">B18+B21</f>
        <v>0</v>
      </c>
      <c r="C23" s="121" t="s">
        <v>50</v>
      </c>
      <c r="D23" s="112"/>
      <c r="E23" s="112"/>
      <c r="F23" s="112"/>
      <c r="G23" s="112"/>
      <c r="H23" s="113"/>
      <c r="I23" s="112"/>
      <c r="L23" s="110"/>
      <c r="M23" s="114"/>
      <c r="N23" s="114"/>
      <c r="O23" s="103"/>
      <c r="P23" s="114"/>
      <c r="Q23" s="114"/>
      <c r="R23" s="103"/>
      <c r="S23" s="114"/>
      <c r="T23" s="114"/>
      <c r="U23" s="110"/>
      <c r="V23" s="110"/>
    </row>
    <row r="24" customFormat="false" ht="18.75" hidden="false" customHeight="true" outlineLevel="0" collapsed="false">
      <c r="B24" s="113" t="s">
        <v>91</v>
      </c>
      <c r="C24" s="112"/>
      <c r="D24" s="112"/>
      <c r="E24" s="112"/>
      <c r="F24" s="112"/>
      <c r="G24" s="112"/>
      <c r="H24" s="113"/>
      <c r="I24" s="112"/>
      <c r="L24" s="110"/>
      <c r="M24" s="114"/>
      <c r="N24" s="114"/>
      <c r="O24" s="103"/>
      <c r="P24" s="114"/>
      <c r="Q24" s="114"/>
      <c r="R24" s="103"/>
      <c r="S24" s="114"/>
      <c r="T24" s="114"/>
      <c r="U24" s="110"/>
      <c r="V24" s="110"/>
    </row>
    <row r="25" customFormat="false" ht="18" hidden="false" customHeight="true" outlineLevel="0" collapsed="false">
      <c r="B25" s="94" t="s">
        <v>24</v>
      </c>
      <c r="C25" s="94"/>
      <c r="D25" s="94"/>
      <c r="E25" s="94"/>
      <c r="F25" s="94"/>
      <c r="G25" s="94"/>
      <c r="H25" s="94"/>
      <c r="I25" s="94"/>
      <c r="L25" s="110"/>
      <c r="M25" s="114"/>
      <c r="N25" s="114"/>
      <c r="O25" s="103"/>
      <c r="P25" s="114"/>
      <c r="Q25" s="114"/>
      <c r="R25" s="103"/>
      <c r="S25" s="114"/>
      <c r="T25" s="114"/>
      <c r="U25" s="110"/>
      <c r="V25" s="110"/>
    </row>
    <row r="26" customFormat="false" ht="30.75" hidden="false" customHeight="true" outlineLevel="0" collapsed="false">
      <c r="B26" s="96" t="s">
        <v>92</v>
      </c>
      <c r="C26" s="96"/>
      <c r="D26" s="97" t="s">
        <v>74</v>
      </c>
      <c r="E26" s="97"/>
      <c r="F26" s="97" t="s">
        <v>93</v>
      </c>
      <c r="G26" s="97"/>
      <c r="H26" s="97"/>
      <c r="I26" s="97"/>
      <c r="L26" s="110"/>
      <c r="M26" s="98"/>
      <c r="N26" s="99"/>
      <c r="O26" s="99"/>
      <c r="P26" s="99"/>
      <c r="Q26" s="99"/>
      <c r="R26" s="99"/>
      <c r="S26" s="99"/>
      <c r="T26" s="100"/>
      <c r="U26" s="110"/>
      <c r="V26" s="110"/>
    </row>
    <row r="27" customFormat="false" ht="15" hidden="false" customHeight="true" outlineLevel="0" collapsed="false">
      <c r="B27" s="101" t="s">
        <v>76</v>
      </c>
      <c r="C27" s="101"/>
      <c r="D27" s="101" t="s">
        <v>77</v>
      </c>
      <c r="E27" s="101"/>
      <c r="F27" s="101" t="s">
        <v>76</v>
      </c>
      <c r="G27" s="101"/>
      <c r="H27" s="102" t="s">
        <v>17</v>
      </c>
      <c r="I27" s="102"/>
      <c r="L27" s="110"/>
      <c r="M27" s="103"/>
      <c r="N27" s="103"/>
      <c r="O27" s="103"/>
      <c r="P27" s="103"/>
      <c r="Q27" s="103"/>
      <c r="R27" s="103"/>
      <c r="S27" s="103"/>
      <c r="T27" s="103"/>
      <c r="U27" s="110"/>
      <c r="V27" s="110"/>
    </row>
    <row r="28" customFormat="false" ht="15" hidden="false" customHeight="false" outlineLevel="0" collapsed="false">
      <c r="B28" s="104" t="s">
        <v>78</v>
      </c>
      <c r="C28" s="104"/>
      <c r="D28" s="104" t="s">
        <v>79</v>
      </c>
      <c r="E28" s="104"/>
      <c r="F28" s="104" t="s">
        <v>80</v>
      </c>
      <c r="G28" s="104"/>
      <c r="H28" s="104" t="s">
        <v>80</v>
      </c>
      <c r="I28" s="104"/>
      <c r="L28" s="110"/>
      <c r="M28" s="114"/>
      <c r="N28" s="114"/>
      <c r="O28" s="103"/>
      <c r="P28" s="114"/>
      <c r="Q28" s="114"/>
      <c r="R28" s="103"/>
      <c r="S28" s="114"/>
      <c r="T28" s="114"/>
      <c r="U28" s="110"/>
      <c r="V28" s="110"/>
    </row>
    <row r="29" customFormat="false" ht="15" hidden="false" customHeight="false" outlineLevel="0" collapsed="false">
      <c r="B29" s="78" t="n">
        <v>0</v>
      </c>
      <c r="C29" s="106" t="s">
        <v>81</v>
      </c>
      <c r="D29" s="107" t="n">
        <v>0.331</v>
      </c>
      <c r="E29" s="107"/>
      <c r="F29" s="108" t="n">
        <f aca="false">B29/D29</f>
        <v>0</v>
      </c>
      <c r="G29" s="106" t="s">
        <v>82</v>
      </c>
      <c r="H29" s="109" t="n">
        <f aca="false">F29+F32</f>
        <v>0</v>
      </c>
      <c r="I29" s="106" t="s">
        <v>94</v>
      </c>
      <c r="L29" s="110"/>
      <c r="M29" s="110"/>
      <c r="N29" s="110"/>
      <c r="O29" s="110"/>
      <c r="P29" s="110"/>
      <c r="Q29" s="110"/>
      <c r="R29" s="110"/>
      <c r="S29" s="114"/>
      <c r="T29" s="114"/>
      <c r="U29" s="110"/>
      <c r="V29" s="110"/>
    </row>
    <row r="30" customFormat="false" ht="15" hidden="false" customHeight="false" outlineLevel="0" collapsed="false">
      <c r="B30" s="101" t="s">
        <v>84</v>
      </c>
      <c r="C30" s="101"/>
      <c r="D30" s="101" t="s">
        <v>95</v>
      </c>
      <c r="E30" s="101"/>
      <c r="F30" s="101" t="s">
        <v>84</v>
      </c>
      <c r="G30" s="101"/>
      <c r="H30" s="111" t="s">
        <v>96</v>
      </c>
      <c r="I30" s="112"/>
      <c r="L30" s="110"/>
      <c r="M30" s="110"/>
      <c r="N30" s="110"/>
      <c r="O30" s="103"/>
      <c r="P30" s="110"/>
      <c r="Q30" s="110"/>
      <c r="R30" s="103"/>
      <c r="S30" s="110"/>
      <c r="T30" s="110"/>
      <c r="U30" s="110"/>
      <c r="V30" s="110"/>
    </row>
    <row r="31" customFormat="false" ht="15" hidden="false" customHeight="false" outlineLevel="0" collapsed="false">
      <c r="B31" s="104" t="s">
        <v>78</v>
      </c>
      <c r="C31" s="104"/>
      <c r="D31" s="104" t="s">
        <v>79</v>
      </c>
      <c r="E31" s="104"/>
      <c r="F31" s="104" t="s">
        <v>80</v>
      </c>
      <c r="G31" s="104"/>
      <c r="H31" s="113"/>
      <c r="I31" s="112"/>
      <c r="L31" s="110"/>
      <c r="M31" s="114"/>
      <c r="N31" s="114"/>
      <c r="O31" s="103"/>
      <c r="P31" s="114"/>
      <c r="Q31" s="114"/>
      <c r="R31" s="103"/>
      <c r="S31" s="114"/>
      <c r="T31" s="114"/>
      <c r="U31" s="110"/>
      <c r="V31" s="110"/>
    </row>
    <row r="32" customFormat="false" ht="15" hidden="false" customHeight="false" outlineLevel="0" collapsed="false">
      <c r="B32" s="78" t="n">
        <v>0</v>
      </c>
      <c r="C32" s="106" t="s">
        <v>87</v>
      </c>
      <c r="D32" s="115" t="s">
        <v>50</v>
      </c>
      <c r="E32" s="116" t="n">
        <f aca="false">IF(D32=Ayuda!A3,(Ayuda!B3),IF(D32=Ayuda!A4,(Ayuda!B4),IF(D32=Ayuda!A8,(Ayuda!B8),IF(D32=Ayuda!A9,(Ayuda!B9),IF(D32=Ayuda!A10,(Ayuda!B10),IF(D32=Ayuda!A7,(Ayuda!B7),IF(D32=Ayuda!A5,(Ayuda!B5),IF(D32=Ayuda!A6,(Ayuda!B6),0))))))))</f>
        <v>0</v>
      </c>
      <c r="F32" s="108" t="n">
        <f aca="false">IF(E32=0,0,B32/E32)</f>
        <v>0</v>
      </c>
      <c r="G32" s="106" t="s">
        <v>88</v>
      </c>
      <c r="H32" s="113"/>
      <c r="I32" s="112"/>
      <c r="L32" s="110"/>
      <c r="M32" s="114"/>
      <c r="N32" s="114"/>
      <c r="O32" s="103"/>
      <c r="P32" s="114"/>
      <c r="Q32" s="114"/>
      <c r="R32" s="103"/>
      <c r="S32" s="114"/>
      <c r="T32" s="114"/>
      <c r="U32" s="110"/>
      <c r="V32" s="110"/>
    </row>
    <row r="33" customFormat="false" ht="30.75" hidden="false" customHeight="true" outlineLevel="0" collapsed="false">
      <c r="B33" s="117" t="s">
        <v>89</v>
      </c>
      <c r="C33" s="118" t="s">
        <v>90</v>
      </c>
      <c r="D33" s="112"/>
      <c r="E33" s="112"/>
      <c r="F33" s="112"/>
      <c r="G33" s="112"/>
      <c r="H33" s="113"/>
      <c r="I33" s="112"/>
      <c r="L33" s="110"/>
      <c r="M33" s="114"/>
      <c r="N33" s="114"/>
      <c r="O33" s="103"/>
      <c r="P33" s="114"/>
      <c r="Q33" s="114"/>
      <c r="R33" s="103"/>
      <c r="S33" s="114"/>
      <c r="T33" s="114"/>
      <c r="U33" s="110"/>
      <c r="V33" s="110"/>
    </row>
    <row r="34" customFormat="false" ht="15" hidden="false" customHeight="false" outlineLevel="0" collapsed="false">
      <c r="B34" s="120" t="n">
        <f aca="false">B29+B32</f>
        <v>0</v>
      </c>
      <c r="C34" s="121" t="s">
        <v>50</v>
      </c>
      <c r="D34" s="112"/>
      <c r="E34" s="112"/>
      <c r="F34" s="112"/>
      <c r="G34" s="112"/>
      <c r="H34" s="113"/>
      <c r="I34" s="112"/>
      <c r="L34" s="110"/>
      <c r="M34" s="114"/>
      <c r="N34" s="114"/>
      <c r="O34" s="103"/>
      <c r="P34" s="114"/>
      <c r="Q34" s="114"/>
      <c r="R34" s="103"/>
      <c r="S34" s="114"/>
      <c r="T34" s="114"/>
      <c r="U34" s="110"/>
      <c r="V34" s="110"/>
    </row>
    <row r="35" customFormat="false" ht="18" hidden="false" customHeight="true" outlineLevel="0" collapsed="false">
      <c r="B35" s="113" t="s">
        <v>97</v>
      </c>
      <c r="C35" s="112"/>
      <c r="D35" s="112"/>
      <c r="E35" s="112"/>
      <c r="F35" s="112"/>
      <c r="G35" s="112"/>
      <c r="H35" s="113"/>
      <c r="I35" s="112"/>
      <c r="L35" s="110"/>
      <c r="M35" s="114"/>
      <c r="N35" s="114"/>
      <c r="O35" s="103"/>
      <c r="P35" s="114"/>
      <c r="Q35" s="114"/>
      <c r="R35" s="103"/>
      <c r="S35" s="114"/>
      <c r="T35" s="114"/>
      <c r="U35" s="110"/>
      <c r="V35" s="110"/>
    </row>
    <row r="36" customFormat="false" ht="18" hidden="false" customHeight="true" outlineLevel="0" collapsed="false">
      <c r="B36" s="94" t="s">
        <v>98</v>
      </c>
      <c r="C36" s="94"/>
      <c r="D36" s="94"/>
      <c r="E36" s="94"/>
      <c r="F36" s="94"/>
      <c r="G36" s="94"/>
      <c r="H36" s="94"/>
      <c r="I36" s="94"/>
      <c r="L36" s="114"/>
      <c r="M36" s="114"/>
      <c r="N36" s="114"/>
      <c r="O36" s="103"/>
      <c r="P36" s="114"/>
      <c r="Q36" s="114"/>
      <c r="R36" s="103"/>
      <c r="S36" s="114"/>
      <c r="T36" s="114"/>
      <c r="U36" s="114"/>
      <c r="V36" s="114"/>
    </row>
    <row r="37" customFormat="false" ht="39.75" hidden="false" customHeight="true" outlineLevel="0" collapsed="false">
      <c r="B37" s="97" t="s">
        <v>99</v>
      </c>
      <c r="C37" s="97"/>
      <c r="D37" s="112"/>
      <c r="E37" s="112"/>
      <c r="F37" s="97" t="s">
        <v>100</v>
      </c>
      <c r="G37" s="97"/>
      <c r="H37" s="97"/>
      <c r="I37" s="97"/>
      <c r="L37" s="114"/>
      <c r="M37" s="114"/>
      <c r="N37" s="114"/>
      <c r="O37" s="103"/>
      <c r="P37" s="114"/>
      <c r="Q37" s="114"/>
      <c r="R37" s="103"/>
      <c r="S37" s="114"/>
      <c r="T37" s="114"/>
      <c r="U37" s="114"/>
      <c r="V37" s="114"/>
    </row>
    <row r="38" customFormat="false" ht="17.25" hidden="false" customHeight="true" outlineLevel="0" collapsed="false">
      <c r="B38" s="122" t="s">
        <v>101</v>
      </c>
      <c r="C38" s="122"/>
      <c r="D38" s="112"/>
      <c r="E38" s="112"/>
      <c r="F38" s="122" t="s">
        <v>80</v>
      </c>
      <c r="G38" s="122"/>
      <c r="H38" s="122" t="s">
        <v>56</v>
      </c>
      <c r="I38" s="122"/>
      <c r="L38" s="110"/>
      <c r="M38" s="110"/>
      <c r="N38" s="110"/>
      <c r="O38" s="114"/>
      <c r="P38" s="110"/>
      <c r="Q38" s="110"/>
      <c r="R38" s="114"/>
      <c r="S38" s="110"/>
      <c r="T38" s="110"/>
      <c r="U38" s="123"/>
      <c r="V38" s="123"/>
    </row>
    <row r="39" customFormat="false" ht="17.25" hidden="false" customHeight="true" outlineLevel="0" collapsed="false">
      <c r="B39" s="124" t="n">
        <f aca="false">B23-B34</f>
        <v>0</v>
      </c>
      <c r="C39" s="124"/>
      <c r="D39" s="112"/>
      <c r="E39" s="112"/>
      <c r="F39" s="107" t="n">
        <f aca="false">H18-H29</f>
        <v>0</v>
      </c>
      <c r="G39" s="107"/>
      <c r="H39" s="72" t="n">
        <f aca="false">(H18*B41-H29*B42)/1000</f>
        <v>0</v>
      </c>
      <c r="I39" s="72"/>
      <c r="L39" s="110"/>
      <c r="M39" s="114"/>
      <c r="N39" s="114"/>
      <c r="O39" s="114"/>
      <c r="P39" s="114"/>
      <c r="Q39" s="114"/>
      <c r="R39" s="114"/>
      <c r="S39" s="114"/>
      <c r="T39" s="114"/>
      <c r="U39" s="123"/>
      <c r="V39" s="123"/>
    </row>
    <row r="40" customFormat="false" ht="54.75" hidden="false" customHeight="true" outlineLevel="0" collapsed="false">
      <c r="B40" s="125" t="s">
        <v>102</v>
      </c>
      <c r="C40" s="125"/>
      <c r="D40" s="112"/>
      <c r="E40" s="112"/>
      <c r="F40" s="112"/>
      <c r="G40" s="112"/>
      <c r="H40" s="126" t="s">
        <v>103</v>
      </c>
      <c r="I40" s="126"/>
      <c r="L40" s="110"/>
      <c r="M40" s="114"/>
      <c r="N40" s="114"/>
      <c r="O40" s="114"/>
      <c r="P40" s="114"/>
      <c r="Q40" s="114"/>
      <c r="R40" s="114"/>
      <c r="S40" s="114"/>
      <c r="T40" s="114"/>
      <c r="U40" s="123"/>
      <c r="V40" s="123"/>
    </row>
    <row r="41" customFormat="false" ht="15" hidden="false" customHeight="false" outlineLevel="0" collapsed="false">
      <c r="B41" s="127" t="n">
        <f aca="false">'HOJA DE COMPROBACIÓN'!$C$57</f>
        <v>0</v>
      </c>
      <c r="C41" s="106" t="s">
        <v>104</v>
      </c>
      <c r="D41" s="128" t="s">
        <v>105</v>
      </c>
      <c r="E41" s="112"/>
      <c r="F41" s="112"/>
      <c r="G41" s="112"/>
      <c r="H41" s="112"/>
      <c r="I41" s="112"/>
      <c r="L41" s="110"/>
      <c r="M41" s="129"/>
      <c r="N41" s="114"/>
      <c r="O41" s="130"/>
      <c r="P41" s="129"/>
      <c r="Q41" s="114"/>
      <c r="R41" s="130"/>
      <c r="S41" s="129"/>
      <c r="T41" s="114"/>
      <c r="U41" s="130"/>
      <c r="V41" s="114"/>
    </row>
    <row r="42" customFormat="false" ht="15" hidden="false" customHeight="false" outlineLevel="0" collapsed="false">
      <c r="B42" s="127" t="n">
        <f aca="false">'HOJA DE COMPROBACIÓN'!$C$61</f>
        <v>0</v>
      </c>
      <c r="C42" s="106" t="s">
        <v>106</v>
      </c>
      <c r="D42" s="128"/>
      <c r="E42" s="112"/>
      <c r="F42" s="112"/>
      <c r="G42" s="112"/>
      <c r="H42" s="112"/>
      <c r="I42" s="112"/>
      <c r="L42" s="110"/>
      <c r="M42" s="129"/>
      <c r="N42" s="114"/>
      <c r="O42" s="130"/>
      <c r="P42" s="129"/>
      <c r="Q42" s="114"/>
      <c r="R42" s="130"/>
      <c r="S42" s="129"/>
      <c r="T42" s="114"/>
      <c r="U42" s="130"/>
      <c r="V42" s="114"/>
    </row>
    <row r="43" customFormat="false" ht="17.25" hidden="false" customHeight="true" outlineLevel="0" collapsed="false">
      <c r="B43" s="131" t="n">
        <f aca="false">(B23*B41-B34*B42)/1000</f>
        <v>0</v>
      </c>
      <c r="C43" s="132" t="s">
        <v>107</v>
      </c>
      <c r="D43" s="112"/>
      <c r="E43" s="112"/>
      <c r="F43" s="112"/>
      <c r="G43" s="112"/>
      <c r="H43" s="112"/>
      <c r="I43" s="112"/>
      <c r="L43" s="114"/>
      <c r="M43" s="110"/>
      <c r="N43" s="110"/>
      <c r="O43" s="114"/>
      <c r="P43" s="110"/>
      <c r="Q43" s="110"/>
      <c r="R43" s="114"/>
      <c r="S43" s="110"/>
      <c r="T43" s="110"/>
      <c r="U43" s="123"/>
      <c r="V43" s="123"/>
    </row>
    <row r="44" customFormat="false" ht="15" hidden="false" customHeight="false" outlineLevel="0" collapsed="false">
      <c r="L44" s="110"/>
      <c r="M44" s="110"/>
      <c r="N44" s="110"/>
      <c r="Q44" s="110"/>
      <c r="R44" s="110"/>
      <c r="S44" s="110"/>
    </row>
    <row r="45" customFormat="false" ht="15" hidden="false" customHeight="false" outlineLevel="0" collapsed="false">
      <c r="L45" s="110"/>
      <c r="M45" s="133"/>
      <c r="N45" s="114"/>
      <c r="Q45" s="110"/>
      <c r="R45" s="133"/>
      <c r="S45" s="114"/>
    </row>
    <row r="46" customFormat="false" ht="15" hidden="false" customHeight="false" outlineLevel="0" collapsed="false">
      <c r="L46" s="103"/>
      <c r="M46" s="103"/>
      <c r="N46" s="103"/>
      <c r="O46" s="103"/>
      <c r="P46" s="103"/>
      <c r="Q46" s="103"/>
      <c r="R46" s="103"/>
      <c r="S46" s="103"/>
    </row>
    <row r="47" customFormat="false" ht="15" hidden="false" customHeight="false" outlineLevel="0" collapsed="false">
      <c r="L47" s="105"/>
      <c r="M47" s="105"/>
      <c r="N47" s="105"/>
      <c r="O47" s="105"/>
      <c r="P47" s="105"/>
      <c r="Q47" s="134"/>
      <c r="R47" s="134"/>
      <c r="S47" s="134"/>
    </row>
    <row r="48" customFormat="false" ht="15" hidden="false" customHeight="false" outlineLevel="0" collapsed="false">
      <c r="L48" s="110"/>
      <c r="M48" s="110"/>
      <c r="N48" s="110"/>
      <c r="O48" s="110"/>
      <c r="P48" s="110"/>
      <c r="Q48" s="103"/>
      <c r="R48" s="103"/>
      <c r="S48" s="103"/>
    </row>
    <row r="49" customFormat="false" ht="15" hidden="false" customHeight="false" outlineLevel="0" collapsed="false">
      <c r="L49" s="110"/>
      <c r="M49" s="110"/>
      <c r="N49" s="110"/>
      <c r="O49" s="110"/>
      <c r="P49" s="110"/>
      <c r="Q49" s="103"/>
      <c r="R49" s="103"/>
      <c r="S49" s="103"/>
    </row>
    <row r="50" customFormat="false" ht="15" hidden="false" customHeight="false" outlineLevel="0" collapsed="false">
      <c r="L50" s="110"/>
      <c r="M50" s="110"/>
      <c r="N50" s="110"/>
      <c r="O50" s="110"/>
      <c r="P50" s="110"/>
      <c r="Q50" s="103"/>
      <c r="R50" s="103"/>
      <c r="S50" s="103"/>
    </row>
    <row r="51" customFormat="false" ht="18.75" hidden="false" customHeight="false" outlineLevel="0" collapsed="false">
      <c r="L51" s="110"/>
      <c r="M51" s="135"/>
      <c r="N51" s="135"/>
      <c r="O51" s="136"/>
      <c r="P51" s="114"/>
      <c r="Q51" s="133"/>
      <c r="R51" s="114"/>
      <c r="S51" s="133"/>
    </row>
    <row r="52" customFormat="false" ht="23.25" hidden="false" customHeight="false" outlineLevel="0" collapsed="false">
      <c r="L52" s="137"/>
      <c r="M52" s="138"/>
      <c r="N52" s="139"/>
      <c r="O52" s="140"/>
      <c r="P52" s="140"/>
      <c r="Q52" s="103"/>
      <c r="R52" s="103"/>
      <c r="S52" s="103"/>
    </row>
    <row r="53" customFormat="false" ht="15" hidden="false" customHeight="false" outlineLevel="0" collapsed="false">
      <c r="L53" s="103"/>
      <c r="M53" s="103"/>
      <c r="N53" s="103"/>
      <c r="O53" s="103"/>
      <c r="P53" s="103"/>
      <c r="Q53" s="103"/>
      <c r="R53" s="103"/>
      <c r="S53" s="103"/>
    </row>
    <row r="58" customFormat="false" ht="15" hidden="false" customHeight="false" outlineLevel="0" collapsed="false">
      <c r="H58" s="141"/>
      <c r="I58" s="141"/>
    </row>
    <row r="59" customFormat="false" ht="15" hidden="false" customHeight="false" outlineLevel="0" collapsed="false">
      <c r="H59" s="141"/>
      <c r="I59" s="141"/>
    </row>
    <row r="60" customFormat="false" ht="15" hidden="false" customHeight="false" outlineLevel="0" collapsed="false">
      <c r="H60" s="142"/>
      <c r="I60" s="142"/>
    </row>
    <row r="61" customFormat="false" ht="15" hidden="false" customHeight="false" outlineLevel="0" collapsed="false">
      <c r="H61" s="142"/>
      <c r="I61" s="142"/>
    </row>
    <row r="62" customFormat="false" ht="15" hidden="false" customHeight="false" outlineLevel="0" collapsed="false">
      <c r="H62" s="142"/>
      <c r="I62" s="142"/>
    </row>
    <row r="63" customFormat="false" ht="18" hidden="false" customHeight="false" outlineLevel="0" collapsed="false">
      <c r="H63" s="143"/>
      <c r="I63" s="143"/>
    </row>
    <row r="64" customFormat="false" ht="15" hidden="false" customHeight="false" outlineLevel="0" collapsed="false">
      <c r="H64" s="142"/>
      <c r="I64" s="144"/>
    </row>
  </sheetData>
  <sheetProtection sheet="true" password="976d" objects="true" scenarios="true"/>
  <mergeCells count="89">
    <mergeCell ref="B6:I6"/>
    <mergeCell ref="B8:K8"/>
    <mergeCell ref="B10:I10"/>
    <mergeCell ref="B11:I11"/>
    <mergeCell ref="B14:I14"/>
    <mergeCell ref="L14:V14"/>
    <mergeCell ref="B15:C15"/>
    <mergeCell ref="D15:E15"/>
    <mergeCell ref="F15:I15"/>
    <mergeCell ref="N15:S15"/>
    <mergeCell ref="B16:C16"/>
    <mergeCell ref="D16:E16"/>
    <mergeCell ref="F16:G16"/>
    <mergeCell ref="H16:I16"/>
    <mergeCell ref="B17:C17"/>
    <mergeCell ref="D17:E17"/>
    <mergeCell ref="F17:G17"/>
    <mergeCell ref="H17:I17"/>
    <mergeCell ref="L17:V17"/>
    <mergeCell ref="D18:E18"/>
    <mergeCell ref="L18:L35"/>
    <mergeCell ref="M18:O18"/>
    <mergeCell ref="P18:R18"/>
    <mergeCell ref="S18:V18"/>
    <mergeCell ref="B19:C19"/>
    <mergeCell ref="D19:E19"/>
    <mergeCell ref="F19:G19"/>
    <mergeCell ref="M19:N19"/>
    <mergeCell ref="P19:Q19"/>
    <mergeCell ref="S19:T19"/>
    <mergeCell ref="U19:V35"/>
    <mergeCell ref="B20:C20"/>
    <mergeCell ref="D20:E20"/>
    <mergeCell ref="F20:G20"/>
    <mergeCell ref="B25:I25"/>
    <mergeCell ref="B26:C26"/>
    <mergeCell ref="D26:E26"/>
    <mergeCell ref="F26:I26"/>
    <mergeCell ref="N26:S26"/>
    <mergeCell ref="B27:C27"/>
    <mergeCell ref="D27:E27"/>
    <mergeCell ref="F27:G27"/>
    <mergeCell ref="H27:I27"/>
    <mergeCell ref="B28:C28"/>
    <mergeCell ref="D28:E28"/>
    <mergeCell ref="F28:G28"/>
    <mergeCell ref="H28:I28"/>
    <mergeCell ref="D29:E29"/>
    <mergeCell ref="M29:O29"/>
    <mergeCell ref="P29:R29"/>
    <mergeCell ref="B30:C30"/>
    <mergeCell ref="D30:E30"/>
    <mergeCell ref="F30:G30"/>
    <mergeCell ref="M30:N30"/>
    <mergeCell ref="P30:Q30"/>
    <mergeCell ref="S30:T30"/>
    <mergeCell ref="B31:C31"/>
    <mergeCell ref="D31:E31"/>
    <mergeCell ref="F31:G31"/>
    <mergeCell ref="B36:I36"/>
    <mergeCell ref="B37:C37"/>
    <mergeCell ref="F37:I37"/>
    <mergeCell ref="B38:C38"/>
    <mergeCell ref="F38:G38"/>
    <mergeCell ref="H38:I38"/>
    <mergeCell ref="L38:L42"/>
    <mergeCell ref="M38:N38"/>
    <mergeCell ref="P38:Q38"/>
    <mergeCell ref="S38:T38"/>
    <mergeCell ref="B39:C39"/>
    <mergeCell ref="F39:G39"/>
    <mergeCell ref="H39:I39"/>
    <mergeCell ref="B40:C40"/>
    <mergeCell ref="H40:I40"/>
    <mergeCell ref="M43:N43"/>
    <mergeCell ref="P43:Q43"/>
    <mergeCell ref="S43:T43"/>
    <mergeCell ref="L44:L45"/>
    <mergeCell ref="M44:N44"/>
    <mergeCell ref="Q44:Q45"/>
    <mergeCell ref="R44:S44"/>
    <mergeCell ref="L47:P47"/>
    <mergeCell ref="L48:L51"/>
    <mergeCell ref="M48:N50"/>
    <mergeCell ref="O48:P48"/>
    <mergeCell ref="O49:P49"/>
    <mergeCell ref="O50:P50"/>
    <mergeCell ref="M51:N51"/>
    <mergeCell ref="O52:P52"/>
  </mergeCells>
  <conditionalFormatting sqref="O52:P52">
    <cfRule type="cellIs" priority="2" operator="equal" aboveAverage="0" equalAverage="0" bottom="0" percent="0" rank="0" text="" dxfId="10">
      <formula>"NO CUMPLE"</formula>
    </cfRule>
    <cfRule type="cellIs" priority="3" operator="equal" aboveAverage="0" equalAverage="0" bottom="0" percent="0" rank="0" text="" dxfId="11">
      <formula>"CUMPLE"</formula>
    </cfRule>
  </conditionalFormatting>
  <dataValidations count="2">
    <dataValidation allowBlank="true" errorStyle="stop" operator="between" showDropDown="false" showErrorMessage="true" showInputMessage="true" sqref="C23 C34" type="list">
      <formula1>Ayuda!$A$13:$A$20</formula1>
      <formula2>0</formula2>
    </dataValidation>
    <dataValidation allowBlank="true" errorStyle="stop" operator="between" showDropDown="false" showErrorMessage="true" showInputMessage="true" sqref="D21 D32" type="list">
      <formula1>Ayuda!$A$3:$A$10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196527777777778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81"/>
  <sheetViews>
    <sheetView showFormulas="false" showGridLines="false" showRowColHeaders="false" showZeros="true" rightToLeft="false" tabSelected="false" showOutlineSymbols="true" defaultGridColor="true" view="normal" topLeftCell="A124" colorId="64" zoomScale="100" zoomScaleNormal="100" zoomScalePageLayoutView="100" workbookViewId="0">
      <selection pane="topLeft" activeCell="A151" activeCellId="0" sqref="A151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29"/>
    <col collapsed="false" customWidth="true" hidden="false" outlineLevel="0" max="3" min="3" style="1" width="17.42"/>
  </cols>
  <sheetData>
    <row r="1" customFormat="false" ht="15" hidden="false" customHeight="false" outlineLevel="0" collapsed="false">
      <c r="A1" s="145" t="s">
        <v>108</v>
      </c>
      <c r="B1" s="146" t="s">
        <v>109</v>
      </c>
      <c r="C1" s="146" t="s">
        <v>34</v>
      </c>
    </row>
    <row r="2" customFormat="false" ht="15" hidden="false" customHeight="false" outlineLevel="0" collapsed="false">
      <c r="A2" s="145" t="s">
        <v>50</v>
      </c>
      <c r="B2" s="146"/>
      <c r="C2" s="146"/>
    </row>
    <row r="3" customFormat="false" ht="15" hidden="false" customHeight="false" outlineLevel="0" collapsed="false">
      <c r="A3" s="147" t="s">
        <v>110</v>
      </c>
      <c r="B3" s="147" t="n">
        <v>1269</v>
      </c>
      <c r="C3" s="146" t="s">
        <v>111</v>
      </c>
    </row>
    <row r="4" customFormat="false" ht="15" hidden="false" customHeight="false" outlineLevel="0" collapsed="false">
      <c r="A4" s="147" t="s">
        <v>112</v>
      </c>
      <c r="B4" s="147" t="n">
        <v>689</v>
      </c>
      <c r="C4" s="146" t="s">
        <v>113</v>
      </c>
    </row>
    <row r="5" customFormat="false" ht="15" hidden="false" customHeight="false" outlineLevel="0" collapsed="false">
      <c r="A5" s="147" t="s">
        <v>114</v>
      </c>
      <c r="B5" s="147" t="n">
        <v>1110</v>
      </c>
      <c r="C5" s="146" t="s">
        <v>111</v>
      </c>
    </row>
    <row r="6" customFormat="false" ht="15" hidden="false" customHeight="false" outlineLevel="0" collapsed="false">
      <c r="A6" s="147" t="s">
        <v>115</v>
      </c>
      <c r="B6" s="147" t="n">
        <v>608</v>
      </c>
      <c r="C6" s="146" t="s">
        <v>113</v>
      </c>
    </row>
    <row r="7" customFormat="false" ht="15" hidden="false" customHeight="false" outlineLevel="0" collapsed="false">
      <c r="A7" s="147" t="s">
        <v>116</v>
      </c>
      <c r="B7" s="147" t="n">
        <v>587</v>
      </c>
      <c r="C7" s="146" t="s">
        <v>113</v>
      </c>
    </row>
    <row r="8" customFormat="false" ht="15" hidden="false" customHeight="false" outlineLevel="0" collapsed="false">
      <c r="A8" s="147" t="s">
        <v>117</v>
      </c>
      <c r="B8" s="147" t="n">
        <v>670</v>
      </c>
      <c r="C8" s="146" t="s">
        <v>113</v>
      </c>
    </row>
    <row r="9" customFormat="false" ht="15" hidden="false" customHeight="false" outlineLevel="0" collapsed="false">
      <c r="A9" s="147" t="s">
        <v>118</v>
      </c>
      <c r="B9" s="147" t="n">
        <v>718</v>
      </c>
      <c r="C9" s="146" t="s">
        <v>113</v>
      </c>
    </row>
    <row r="10" customFormat="false" ht="15" hidden="false" customHeight="false" outlineLevel="0" collapsed="false">
      <c r="A10" s="147" t="s">
        <v>119</v>
      </c>
      <c r="B10" s="147" t="n">
        <v>476</v>
      </c>
      <c r="C10" s="146" t="s">
        <v>120</v>
      </c>
    </row>
    <row r="11" customFormat="false" ht="15" hidden="false" customHeight="false" outlineLevel="0" collapsed="false">
      <c r="A11" s="147" t="s">
        <v>121</v>
      </c>
      <c r="B11" s="147" t="n">
        <v>734</v>
      </c>
      <c r="C11" s="146" t="s">
        <v>113</v>
      </c>
    </row>
    <row r="12" customFormat="false" ht="15" hidden="false" customHeight="false" outlineLevel="0" collapsed="false">
      <c r="A12" s="147" t="s">
        <v>122</v>
      </c>
      <c r="B12" s="147" t="n">
        <v>919</v>
      </c>
      <c r="C12" s="146" t="s">
        <v>113</v>
      </c>
    </row>
    <row r="13" customFormat="false" ht="15" hidden="false" customHeight="false" outlineLevel="0" collapsed="false">
      <c r="A13" s="147" t="s">
        <v>123</v>
      </c>
      <c r="B13" s="147" t="n">
        <v>682</v>
      </c>
      <c r="C13" s="146" t="s">
        <v>113</v>
      </c>
    </row>
    <row r="14" customFormat="false" ht="15" hidden="false" customHeight="false" outlineLevel="0" collapsed="false">
      <c r="A14" s="147" t="s">
        <v>124</v>
      </c>
      <c r="B14" s="147" t="n">
        <v>771</v>
      </c>
      <c r="C14" s="146" t="s">
        <v>113</v>
      </c>
    </row>
    <row r="15" customFormat="false" ht="15" hidden="false" customHeight="false" outlineLevel="0" collapsed="false">
      <c r="A15" s="147" t="s">
        <v>125</v>
      </c>
      <c r="B15" s="147" t="n">
        <v>489</v>
      </c>
      <c r="C15" s="146" t="s">
        <v>120</v>
      </c>
    </row>
    <row r="16" customFormat="false" ht="15" hidden="false" customHeight="false" outlineLevel="0" collapsed="false">
      <c r="A16" s="147" t="s">
        <v>126</v>
      </c>
      <c r="B16" s="147" t="n">
        <v>618</v>
      </c>
      <c r="C16" s="146" t="s">
        <v>113</v>
      </c>
    </row>
    <row r="17" customFormat="false" ht="15" hidden="false" customHeight="false" outlineLevel="0" collapsed="false">
      <c r="A17" s="147" t="s">
        <v>127</v>
      </c>
      <c r="B17" s="147" t="n">
        <v>603</v>
      </c>
      <c r="C17" s="146" t="s">
        <v>113</v>
      </c>
    </row>
    <row r="18" customFormat="false" ht="15" hidden="false" customHeight="false" outlineLevel="0" collapsed="false">
      <c r="A18" s="147" t="s">
        <v>128</v>
      </c>
      <c r="B18" s="147" t="n">
        <v>995</v>
      </c>
      <c r="C18" s="146" t="s">
        <v>129</v>
      </c>
    </row>
    <row r="19" customFormat="false" ht="15" hidden="false" customHeight="false" outlineLevel="0" collapsed="false">
      <c r="A19" s="147" t="s">
        <v>130</v>
      </c>
      <c r="B19" s="147" t="n">
        <v>600</v>
      </c>
      <c r="C19" s="146" t="s">
        <v>113</v>
      </c>
    </row>
    <row r="20" customFormat="false" ht="15" hidden="false" customHeight="false" outlineLevel="0" collapsed="false">
      <c r="A20" s="147" t="s">
        <v>131</v>
      </c>
      <c r="B20" s="147" t="n">
        <v>1073</v>
      </c>
      <c r="C20" s="146" t="s">
        <v>111</v>
      </c>
    </row>
    <row r="21" customFormat="false" ht="15" hidden="false" customHeight="false" outlineLevel="0" collapsed="false">
      <c r="A21" s="147" t="s">
        <v>132</v>
      </c>
      <c r="B21" s="147" t="n">
        <v>735</v>
      </c>
      <c r="C21" s="146" t="s">
        <v>113</v>
      </c>
    </row>
    <row r="22" customFormat="false" ht="15" hidden="false" customHeight="false" outlineLevel="0" collapsed="false">
      <c r="A22" s="147" t="s">
        <v>133</v>
      </c>
      <c r="B22" s="147" t="n">
        <v>925</v>
      </c>
      <c r="C22" s="146" t="s">
        <v>113</v>
      </c>
    </row>
    <row r="23" customFormat="false" ht="15" hidden="false" customHeight="false" outlineLevel="0" collapsed="false">
      <c r="A23" s="147" t="s">
        <v>134</v>
      </c>
      <c r="B23" s="147" t="n">
        <v>1094</v>
      </c>
      <c r="C23" s="146" t="s">
        <v>111</v>
      </c>
    </row>
    <row r="24" customFormat="false" ht="15" hidden="false" customHeight="false" outlineLevel="0" collapsed="false">
      <c r="A24" s="147" t="s">
        <v>135</v>
      </c>
      <c r="B24" s="147" t="n">
        <v>689</v>
      </c>
      <c r="C24" s="146" t="s">
        <v>113</v>
      </c>
    </row>
    <row r="25" customFormat="false" ht="15" hidden="false" customHeight="false" outlineLevel="0" collapsed="false">
      <c r="A25" s="147" t="s">
        <v>136</v>
      </c>
      <c r="B25" s="147" t="n">
        <v>941</v>
      </c>
      <c r="C25" s="146" t="s">
        <v>113</v>
      </c>
    </row>
    <row r="26" customFormat="false" ht="15" hidden="false" customHeight="false" outlineLevel="0" collapsed="false">
      <c r="A26" s="147" t="s">
        <v>137</v>
      </c>
      <c r="B26" s="147" t="n">
        <v>1192</v>
      </c>
      <c r="C26" s="146" t="s">
        <v>111</v>
      </c>
    </row>
    <row r="27" customFormat="false" ht="15" hidden="false" customHeight="false" outlineLevel="0" collapsed="false">
      <c r="A27" s="147" t="s">
        <v>138</v>
      </c>
      <c r="B27" s="147" t="n">
        <v>715</v>
      </c>
      <c r="C27" s="146" t="s">
        <v>113</v>
      </c>
    </row>
    <row r="28" customFormat="false" ht="15" hidden="false" customHeight="false" outlineLevel="0" collapsed="false">
      <c r="A28" s="147" t="s">
        <v>139</v>
      </c>
      <c r="B28" s="147" t="n">
        <v>656</v>
      </c>
      <c r="C28" s="146" t="s">
        <v>113</v>
      </c>
    </row>
    <row r="29" customFormat="false" ht="15" hidden="false" customHeight="false" outlineLevel="0" collapsed="false">
      <c r="A29" s="147" t="s">
        <v>140</v>
      </c>
      <c r="B29" s="147" t="n">
        <v>975</v>
      </c>
      <c r="C29" s="146" t="s">
        <v>129</v>
      </c>
    </row>
    <row r="30" customFormat="false" ht="15" hidden="false" customHeight="false" outlineLevel="0" collapsed="false">
      <c r="A30" s="147" t="s">
        <v>141</v>
      </c>
      <c r="B30" s="147" t="n">
        <v>1222</v>
      </c>
      <c r="C30" s="146" t="s">
        <v>111</v>
      </c>
    </row>
    <row r="31" customFormat="false" ht="15" hidden="false" customHeight="false" outlineLevel="0" collapsed="false">
      <c r="A31" s="147" t="s">
        <v>142</v>
      </c>
      <c r="B31" s="147" t="n">
        <v>920</v>
      </c>
      <c r="C31" s="146" t="s">
        <v>113</v>
      </c>
    </row>
    <row r="32" customFormat="false" ht="15" hidden="false" customHeight="false" outlineLevel="0" collapsed="false">
      <c r="A32" s="147" t="s">
        <v>143</v>
      </c>
      <c r="B32" s="147" t="n">
        <v>1038</v>
      </c>
      <c r="C32" s="146" t="s">
        <v>111</v>
      </c>
    </row>
    <row r="33" customFormat="false" ht="15" hidden="false" customHeight="false" outlineLevel="0" collapsed="false">
      <c r="A33" s="147" t="s">
        <v>144</v>
      </c>
      <c r="B33" s="147" t="n">
        <v>802</v>
      </c>
      <c r="C33" s="146" t="s">
        <v>113</v>
      </c>
    </row>
    <row r="34" customFormat="false" ht="15" hidden="false" customHeight="false" outlineLevel="0" collapsed="false">
      <c r="A34" s="147" t="s">
        <v>145</v>
      </c>
      <c r="B34" s="147" t="n">
        <v>640</v>
      </c>
      <c r="C34" s="146" t="s">
        <v>113</v>
      </c>
    </row>
    <row r="35" customFormat="false" ht="15" hidden="false" customHeight="false" outlineLevel="0" collapsed="false">
      <c r="A35" s="147" t="s">
        <v>146</v>
      </c>
      <c r="B35" s="147" t="n">
        <v>777</v>
      </c>
      <c r="C35" s="146" t="s">
        <v>113</v>
      </c>
    </row>
    <row r="36" customFormat="false" ht="15" hidden="false" customHeight="false" outlineLevel="0" collapsed="false">
      <c r="A36" s="147" t="s">
        <v>147</v>
      </c>
      <c r="B36" s="147" t="n">
        <v>1150</v>
      </c>
      <c r="C36" s="146" t="s">
        <v>111</v>
      </c>
    </row>
    <row r="37" customFormat="false" ht="15" hidden="false" customHeight="false" outlineLevel="0" collapsed="false">
      <c r="A37" s="147" t="s">
        <v>148</v>
      </c>
      <c r="B37" s="147" t="n">
        <v>625</v>
      </c>
      <c r="C37" s="146" t="s">
        <v>113</v>
      </c>
    </row>
    <row r="38" customFormat="false" ht="15" hidden="false" customHeight="false" outlineLevel="0" collapsed="false">
      <c r="A38" s="147" t="s">
        <v>149</v>
      </c>
      <c r="B38" s="147" t="n">
        <v>622</v>
      </c>
      <c r="C38" s="146" t="s">
        <v>113</v>
      </c>
    </row>
    <row r="39" customFormat="false" ht="15" hidden="false" customHeight="false" outlineLevel="0" collapsed="false">
      <c r="A39" s="147" t="s">
        <v>150</v>
      </c>
      <c r="B39" s="147" t="n">
        <v>775</v>
      </c>
      <c r="C39" s="146" t="s">
        <v>113</v>
      </c>
    </row>
    <row r="40" customFormat="false" ht="15" hidden="false" customHeight="false" outlineLevel="0" collapsed="false">
      <c r="A40" s="147" t="s">
        <v>151</v>
      </c>
      <c r="B40" s="147" t="n">
        <v>1188</v>
      </c>
      <c r="C40" s="146" t="s">
        <v>111</v>
      </c>
    </row>
    <row r="41" customFormat="false" ht="15" hidden="false" customHeight="false" outlineLevel="0" collapsed="false">
      <c r="A41" s="147" t="s">
        <v>152</v>
      </c>
      <c r="B41" s="147" t="n">
        <v>919</v>
      </c>
      <c r="C41" s="146" t="s">
        <v>113</v>
      </c>
    </row>
    <row r="42" customFormat="false" ht="15" hidden="false" customHeight="false" outlineLevel="0" collapsed="false">
      <c r="A42" s="147" t="s">
        <v>153</v>
      </c>
      <c r="B42" s="147" t="n">
        <v>680</v>
      </c>
      <c r="C42" s="146" t="s">
        <v>113</v>
      </c>
    </row>
    <row r="43" customFormat="false" ht="15" hidden="false" customHeight="false" outlineLevel="0" collapsed="false">
      <c r="A43" s="147" t="s">
        <v>154</v>
      </c>
      <c r="B43" s="147" t="n">
        <v>753</v>
      </c>
      <c r="C43" s="146" t="s">
        <v>113</v>
      </c>
    </row>
    <row r="44" customFormat="false" ht="15" hidden="false" customHeight="false" outlineLevel="0" collapsed="false">
      <c r="A44" s="147" t="s">
        <v>155</v>
      </c>
      <c r="B44" s="147" t="n">
        <v>568</v>
      </c>
      <c r="C44" s="146" t="s">
        <v>113</v>
      </c>
    </row>
    <row r="45" customFormat="false" ht="15" hidden="false" customHeight="false" outlineLevel="0" collapsed="false">
      <c r="A45" s="147" t="s">
        <v>156</v>
      </c>
      <c r="B45" s="147" t="n">
        <v>675</v>
      </c>
      <c r="C45" s="146" t="s">
        <v>113</v>
      </c>
    </row>
    <row r="46" customFormat="false" ht="15" hidden="false" customHeight="false" outlineLevel="0" collapsed="false">
      <c r="A46" s="147" t="s">
        <v>157</v>
      </c>
      <c r="B46" s="147" t="n">
        <v>1029</v>
      </c>
      <c r="C46" s="146" t="s">
        <v>111</v>
      </c>
    </row>
    <row r="47" customFormat="false" ht="15" hidden="false" customHeight="false" outlineLevel="0" collapsed="false">
      <c r="A47" s="147" t="s">
        <v>158</v>
      </c>
      <c r="B47" s="147" t="n">
        <v>917</v>
      </c>
      <c r="C47" s="146" t="s">
        <v>113</v>
      </c>
    </row>
    <row r="48" customFormat="false" ht="15" hidden="false" customHeight="false" outlineLevel="0" collapsed="false">
      <c r="A48" s="147" t="s">
        <v>159</v>
      </c>
      <c r="B48" s="147" t="n">
        <v>761</v>
      </c>
      <c r="C48" s="146" t="s">
        <v>113</v>
      </c>
    </row>
    <row r="49" customFormat="false" ht="15" hidden="false" customHeight="false" outlineLevel="0" collapsed="false">
      <c r="A49" s="147" t="s">
        <v>160</v>
      </c>
      <c r="B49" s="147" t="n">
        <v>690</v>
      </c>
      <c r="C49" s="146" t="s">
        <v>113</v>
      </c>
    </row>
    <row r="50" customFormat="false" ht="15" hidden="false" customHeight="false" outlineLevel="0" collapsed="false">
      <c r="A50" s="147" t="s">
        <v>161</v>
      </c>
      <c r="B50" s="147" t="n">
        <v>883</v>
      </c>
      <c r="C50" s="146" t="s">
        <v>113</v>
      </c>
    </row>
    <row r="51" customFormat="false" ht="15" hidden="false" customHeight="false" outlineLevel="0" collapsed="false">
      <c r="A51" s="147" t="s">
        <v>162</v>
      </c>
      <c r="B51" s="147" t="n">
        <v>872</v>
      </c>
      <c r="C51" s="146" t="s">
        <v>113</v>
      </c>
    </row>
    <row r="52" customFormat="false" ht="15" hidden="false" customHeight="false" outlineLevel="0" collapsed="false">
      <c r="A52" s="147" t="s">
        <v>163</v>
      </c>
      <c r="B52" s="147" t="n">
        <v>817</v>
      </c>
      <c r="C52" s="146" t="s">
        <v>113</v>
      </c>
    </row>
    <row r="53" customFormat="false" ht="15" hidden="false" customHeight="false" outlineLevel="0" collapsed="false">
      <c r="A53" s="147" t="s">
        <v>164</v>
      </c>
      <c r="B53" s="147" t="n">
        <v>621</v>
      </c>
      <c r="C53" s="146" t="s">
        <v>113</v>
      </c>
    </row>
    <row r="54" customFormat="false" ht="15" hidden="false" customHeight="false" outlineLevel="0" collapsed="false">
      <c r="A54" s="147" t="s">
        <v>165</v>
      </c>
      <c r="B54" s="147" t="n">
        <v>648</v>
      </c>
      <c r="C54" s="146" t="s">
        <v>113</v>
      </c>
    </row>
    <row r="55" customFormat="false" ht="15" hidden="false" customHeight="false" outlineLevel="0" collapsed="false">
      <c r="A55" s="147" t="s">
        <v>166</v>
      </c>
      <c r="B55" s="147" t="n">
        <v>673</v>
      </c>
      <c r="C55" s="146" t="s">
        <v>113</v>
      </c>
    </row>
    <row r="56" customFormat="false" ht="15" hidden="false" customHeight="false" outlineLevel="0" collapsed="false">
      <c r="A56" s="147" t="s">
        <v>167</v>
      </c>
      <c r="B56" s="147" t="n">
        <v>909</v>
      </c>
      <c r="C56" s="146" t="s">
        <v>113</v>
      </c>
    </row>
    <row r="57" customFormat="false" ht="15" hidden="false" customHeight="false" outlineLevel="0" collapsed="false">
      <c r="A57" s="147" t="s">
        <v>168</v>
      </c>
      <c r="B57" s="147" t="n">
        <v>647</v>
      </c>
      <c r="C57" s="146" t="s">
        <v>113</v>
      </c>
    </row>
    <row r="58" customFormat="false" ht="15" hidden="false" customHeight="false" outlineLevel="0" collapsed="false">
      <c r="A58" s="147" t="s">
        <v>169</v>
      </c>
      <c r="B58" s="147" t="n">
        <v>901</v>
      </c>
      <c r="C58" s="146" t="s">
        <v>113</v>
      </c>
    </row>
    <row r="59" customFormat="false" ht="15" hidden="false" customHeight="false" outlineLevel="0" collapsed="false">
      <c r="A59" s="147" t="s">
        <v>170</v>
      </c>
      <c r="B59" s="147" t="n">
        <v>657</v>
      </c>
      <c r="C59" s="146" t="s">
        <v>113</v>
      </c>
    </row>
    <row r="60" customFormat="false" ht="15" hidden="false" customHeight="false" outlineLevel="0" collapsed="false">
      <c r="A60" s="147" t="s">
        <v>171</v>
      </c>
      <c r="B60" s="147" t="n">
        <v>664</v>
      </c>
      <c r="C60" s="146" t="s">
        <v>113</v>
      </c>
    </row>
    <row r="61" customFormat="false" ht="15" hidden="false" customHeight="false" outlineLevel="0" collapsed="false">
      <c r="A61" s="147" t="s">
        <v>172</v>
      </c>
      <c r="B61" s="147" t="n">
        <v>645</v>
      </c>
      <c r="C61" s="146" t="s">
        <v>113</v>
      </c>
    </row>
    <row r="62" customFormat="false" ht="15" hidden="false" customHeight="false" outlineLevel="0" collapsed="false">
      <c r="A62" s="147" t="s">
        <v>173</v>
      </c>
      <c r="B62" s="147" t="n">
        <v>562</v>
      </c>
      <c r="C62" s="146" t="s">
        <v>113</v>
      </c>
    </row>
    <row r="63" customFormat="false" ht="15" hidden="false" customHeight="false" outlineLevel="0" collapsed="false">
      <c r="A63" s="147" t="s">
        <v>174</v>
      </c>
      <c r="B63" s="147" t="n">
        <v>881</v>
      </c>
      <c r="C63" s="146" t="s">
        <v>113</v>
      </c>
    </row>
    <row r="64" customFormat="false" ht="15" hidden="false" customHeight="false" outlineLevel="0" collapsed="false">
      <c r="A64" s="147" t="s">
        <v>175</v>
      </c>
      <c r="B64" s="147" t="n">
        <v>1135</v>
      </c>
      <c r="C64" s="146" t="s">
        <v>111</v>
      </c>
    </row>
    <row r="65" customFormat="false" ht="15" hidden="false" customHeight="false" outlineLevel="0" collapsed="false">
      <c r="A65" s="147" t="s">
        <v>176</v>
      </c>
      <c r="B65" s="147" t="n">
        <v>1134</v>
      </c>
      <c r="C65" s="146" t="s">
        <v>111</v>
      </c>
    </row>
    <row r="66" customFormat="false" ht="15" hidden="false" customHeight="false" outlineLevel="0" collapsed="false">
      <c r="A66" s="147" t="s">
        <v>177</v>
      </c>
      <c r="B66" s="147" t="n">
        <v>1045</v>
      </c>
      <c r="C66" s="146" t="s">
        <v>111</v>
      </c>
    </row>
    <row r="67" customFormat="false" ht="15" hidden="false" customHeight="false" outlineLevel="0" collapsed="false">
      <c r="A67" s="147" t="s">
        <v>178</v>
      </c>
      <c r="B67" s="147" t="n">
        <v>623</v>
      </c>
      <c r="C67" s="146" t="s">
        <v>113</v>
      </c>
    </row>
    <row r="68" customFormat="false" ht="15" hidden="false" customHeight="false" outlineLevel="0" collapsed="false">
      <c r="A68" s="147" t="s">
        <v>179</v>
      </c>
      <c r="B68" s="147" t="n">
        <v>670</v>
      </c>
      <c r="C68" s="146" t="s">
        <v>113</v>
      </c>
    </row>
    <row r="69" customFormat="false" ht="15" hidden="false" customHeight="false" outlineLevel="0" collapsed="false">
      <c r="A69" s="147" t="s">
        <v>180</v>
      </c>
      <c r="B69" s="147" t="n">
        <v>832</v>
      </c>
      <c r="C69" s="146" t="s">
        <v>113</v>
      </c>
    </row>
    <row r="70" customFormat="false" ht="15" hidden="false" customHeight="false" outlineLevel="0" collapsed="false">
      <c r="A70" s="147" t="s">
        <v>181</v>
      </c>
      <c r="B70" s="147" t="n">
        <v>981</v>
      </c>
      <c r="C70" s="146" t="s">
        <v>129</v>
      </c>
    </row>
    <row r="71" customFormat="false" ht="15" hidden="false" customHeight="false" outlineLevel="0" collapsed="false">
      <c r="A71" s="147" t="s">
        <v>182</v>
      </c>
      <c r="B71" s="147" t="n">
        <v>1257</v>
      </c>
      <c r="C71" s="146" t="s">
        <v>111</v>
      </c>
    </row>
    <row r="72" customFormat="false" ht="15" hidden="false" customHeight="false" outlineLevel="0" collapsed="false">
      <c r="A72" s="147" t="s">
        <v>183</v>
      </c>
      <c r="B72" s="147" t="n">
        <v>1068</v>
      </c>
      <c r="C72" s="146" t="s">
        <v>111</v>
      </c>
    </row>
    <row r="73" customFormat="false" ht="15" hidden="false" customHeight="false" outlineLevel="0" collapsed="false">
      <c r="A73" s="147" t="s">
        <v>184</v>
      </c>
      <c r="B73" s="147" t="n">
        <v>1145</v>
      </c>
      <c r="C73" s="146" t="s">
        <v>111</v>
      </c>
    </row>
    <row r="74" customFormat="false" ht="15" hidden="false" customHeight="false" outlineLevel="0" collapsed="false">
      <c r="A74" s="147" t="s">
        <v>185</v>
      </c>
      <c r="B74" s="147" t="n">
        <v>1001</v>
      </c>
      <c r="C74" s="146" t="s">
        <v>111</v>
      </c>
    </row>
    <row r="75" customFormat="false" ht="15" hidden="false" customHeight="false" outlineLevel="0" collapsed="false">
      <c r="A75" s="147" t="s">
        <v>186</v>
      </c>
      <c r="B75" s="147" t="n">
        <v>677</v>
      </c>
      <c r="C75" s="146" t="s">
        <v>113</v>
      </c>
    </row>
    <row r="76" customFormat="false" ht="15" hidden="false" customHeight="false" outlineLevel="0" collapsed="false">
      <c r="A76" s="147" t="s">
        <v>187</v>
      </c>
      <c r="B76" s="147" t="n">
        <v>665</v>
      </c>
      <c r="C76" s="146" t="s">
        <v>113</v>
      </c>
    </row>
    <row r="77" customFormat="false" ht="15" hidden="false" customHeight="false" outlineLevel="0" collapsed="false">
      <c r="A77" s="147" t="s">
        <v>188</v>
      </c>
      <c r="B77" s="147" t="n">
        <v>647</v>
      </c>
      <c r="C77" s="146" t="s">
        <v>113</v>
      </c>
    </row>
    <row r="78" customFormat="false" ht="15" hidden="false" customHeight="false" outlineLevel="0" collapsed="false">
      <c r="A78" s="147" t="s">
        <v>189</v>
      </c>
      <c r="B78" s="147" t="n">
        <v>1114</v>
      </c>
      <c r="C78" s="146" t="s">
        <v>111</v>
      </c>
    </row>
    <row r="79" customFormat="false" ht="15" hidden="false" customHeight="false" outlineLevel="0" collapsed="false">
      <c r="A79" s="147" t="s">
        <v>190</v>
      </c>
      <c r="B79" s="147" t="n">
        <v>1033</v>
      </c>
      <c r="C79" s="146" t="s">
        <v>111</v>
      </c>
    </row>
    <row r="80" customFormat="false" ht="15" hidden="false" customHeight="false" outlineLevel="0" collapsed="false">
      <c r="A80" s="147" t="s">
        <v>191</v>
      </c>
      <c r="B80" s="147" t="n">
        <v>1062</v>
      </c>
      <c r="C80" s="146" t="s">
        <v>111</v>
      </c>
    </row>
    <row r="81" customFormat="false" ht="15" hidden="false" customHeight="false" outlineLevel="0" collapsed="false">
      <c r="A81" s="147" t="s">
        <v>192</v>
      </c>
      <c r="B81" s="147" t="n">
        <v>655</v>
      </c>
      <c r="C81" s="146" t="s">
        <v>113</v>
      </c>
    </row>
    <row r="82" customFormat="false" ht="15" hidden="false" customHeight="false" outlineLevel="0" collapsed="false">
      <c r="A82" s="147" t="s">
        <v>193</v>
      </c>
      <c r="B82" s="147" t="n">
        <v>743</v>
      </c>
      <c r="C82" s="146" t="s">
        <v>113</v>
      </c>
    </row>
    <row r="83" customFormat="false" ht="15" hidden="false" customHeight="false" outlineLevel="0" collapsed="false">
      <c r="A83" s="147" t="s">
        <v>194</v>
      </c>
      <c r="B83" s="147" t="n">
        <v>908</v>
      </c>
      <c r="C83" s="146" t="s">
        <v>113</v>
      </c>
    </row>
    <row r="84" customFormat="false" ht="15" hidden="false" customHeight="false" outlineLevel="0" collapsed="false">
      <c r="A84" s="147" t="s">
        <v>195</v>
      </c>
      <c r="B84" s="147" t="n">
        <v>673</v>
      </c>
      <c r="C84" s="146" t="s">
        <v>113</v>
      </c>
    </row>
    <row r="85" customFormat="false" ht="15" hidden="false" customHeight="false" outlineLevel="0" collapsed="false">
      <c r="A85" s="147" t="s">
        <v>196</v>
      </c>
      <c r="B85" s="147" t="n">
        <v>578</v>
      </c>
      <c r="C85" s="146" t="s">
        <v>113</v>
      </c>
    </row>
    <row r="86" customFormat="false" ht="15" hidden="false" customHeight="false" outlineLevel="0" collapsed="false">
      <c r="A86" s="147" t="s">
        <v>197</v>
      </c>
      <c r="B86" s="147" t="n">
        <v>1150</v>
      </c>
      <c r="C86" s="146" t="s">
        <v>111</v>
      </c>
    </row>
    <row r="87" customFormat="false" ht="15" hidden="false" customHeight="false" outlineLevel="0" collapsed="false">
      <c r="A87" s="147" t="s">
        <v>198</v>
      </c>
      <c r="B87" s="147" t="n">
        <v>850</v>
      </c>
      <c r="C87" s="146" t="s">
        <v>113</v>
      </c>
    </row>
    <row r="88" customFormat="false" ht="15" hidden="false" customHeight="false" outlineLevel="0" collapsed="false">
      <c r="A88" s="147" t="s">
        <v>199</v>
      </c>
      <c r="B88" s="147" t="n">
        <v>1045</v>
      </c>
      <c r="C88" s="146" t="s">
        <v>111</v>
      </c>
    </row>
    <row r="89" customFormat="false" ht="15" hidden="false" customHeight="false" outlineLevel="0" collapsed="false">
      <c r="A89" s="147" t="s">
        <v>200</v>
      </c>
      <c r="B89" s="147" t="n">
        <v>1148</v>
      </c>
      <c r="C89" s="146" t="s">
        <v>111</v>
      </c>
    </row>
    <row r="90" customFormat="false" ht="15" hidden="false" customHeight="false" outlineLevel="0" collapsed="false">
      <c r="A90" s="147" t="s">
        <v>201</v>
      </c>
      <c r="B90" s="147" t="n">
        <v>682</v>
      </c>
      <c r="C90" s="146" t="s">
        <v>113</v>
      </c>
    </row>
    <row r="91" customFormat="false" ht="15" hidden="false" customHeight="false" outlineLevel="0" collapsed="false">
      <c r="A91" s="147" t="s">
        <v>202</v>
      </c>
      <c r="B91" s="147" t="n">
        <v>979</v>
      </c>
      <c r="C91" s="146" t="s">
        <v>129</v>
      </c>
    </row>
    <row r="92" customFormat="false" ht="15" hidden="false" customHeight="false" outlineLevel="0" collapsed="false">
      <c r="A92" s="147" t="s">
        <v>203</v>
      </c>
      <c r="B92" s="147" t="n">
        <v>559</v>
      </c>
      <c r="C92" s="146" t="s">
        <v>113</v>
      </c>
    </row>
    <row r="93" customFormat="false" ht="15" hidden="false" customHeight="false" outlineLevel="0" collapsed="false">
      <c r="A93" s="147" t="s">
        <v>204</v>
      </c>
      <c r="B93" s="147" t="n">
        <v>661</v>
      </c>
      <c r="C93" s="146" t="s">
        <v>113</v>
      </c>
    </row>
    <row r="94" customFormat="false" ht="15" hidden="false" customHeight="false" outlineLevel="0" collapsed="false">
      <c r="A94" s="147" t="s">
        <v>205</v>
      </c>
      <c r="B94" s="147" t="n">
        <v>1203</v>
      </c>
      <c r="C94" s="146" t="s">
        <v>111</v>
      </c>
    </row>
    <row r="95" customFormat="false" ht="15" hidden="false" customHeight="false" outlineLevel="0" collapsed="false">
      <c r="A95" s="147" t="s">
        <v>206</v>
      </c>
      <c r="B95" s="147" t="n">
        <v>910</v>
      </c>
      <c r="C95" s="146" t="s">
        <v>113</v>
      </c>
    </row>
    <row r="96" customFormat="false" ht="15" hidden="false" customHeight="false" outlineLevel="0" collapsed="false">
      <c r="A96" s="147" t="s">
        <v>207</v>
      </c>
      <c r="B96" s="147" t="n">
        <v>753</v>
      </c>
      <c r="C96" s="146" t="s">
        <v>113</v>
      </c>
    </row>
    <row r="97" customFormat="false" ht="15" hidden="false" customHeight="false" outlineLevel="0" collapsed="false">
      <c r="A97" s="147" t="s">
        <v>208</v>
      </c>
      <c r="B97" s="147" t="n">
        <v>671</v>
      </c>
      <c r="C97" s="146" t="s">
        <v>113</v>
      </c>
    </row>
    <row r="98" customFormat="false" ht="15" hidden="false" customHeight="false" outlineLevel="0" collapsed="false">
      <c r="A98" s="147" t="s">
        <v>209</v>
      </c>
      <c r="B98" s="147" t="n">
        <v>1220</v>
      </c>
      <c r="C98" s="146" t="s">
        <v>111</v>
      </c>
    </row>
    <row r="99" customFormat="false" ht="15" hidden="false" customHeight="false" outlineLevel="0" collapsed="false">
      <c r="A99" s="147" t="s">
        <v>210</v>
      </c>
      <c r="B99" s="147" t="n">
        <v>709</v>
      </c>
      <c r="C99" s="146" t="s">
        <v>113</v>
      </c>
    </row>
    <row r="100" customFormat="false" ht="15" hidden="false" customHeight="false" outlineLevel="0" collapsed="false">
      <c r="A100" s="147" t="s">
        <v>211</v>
      </c>
      <c r="B100" s="147" t="n">
        <v>831</v>
      </c>
      <c r="C100" s="146" t="s">
        <v>113</v>
      </c>
    </row>
    <row r="101" customFormat="false" ht="15" hidden="false" customHeight="false" outlineLevel="0" collapsed="false">
      <c r="A101" s="147" t="s">
        <v>212</v>
      </c>
      <c r="B101" s="147" t="n">
        <v>794</v>
      </c>
      <c r="C101" s="146" t="s">
        <v>113</v>
      </c>
    </row>
    <row r="102" customFormat="false" ht="15" hidden="false" customHeight="false" outlineLevel="0" collapsed="false">
      <c r="A102" s="147" t="s">
        <v>213</v>
      </c>
      <c r="B102" s="147" t="n">
        <v>649</v>
      </c>
      <c r="C102" s="146" t="s">
        <v>113</v>
      </c>
    </row>
    <row r="103" customFormat="false" ht="15" hidden="false" customHeight="false" outlineLevel="0" collapsed="false">
      <c r="A103" s="147" t="s">
        <v>214</v>
      </c>
      <c r="B103" s="147" t="n">
        <v>690</v>
      </c>
      <c r="C103" s="146" t="s">
        <v>113</v>
      </c>
    </row>
    <row r="104" customFormat="false" ht="15" hidden="false" customHeight="false" outlineLevel="0" collapsed="false">
      <c r="A104" s="147" t="s">
        <v>215</v>
      </c>
      <c r="B104" s="147" t="n">
        <v>648</v>
      </c>
      <c r="C104" s="146" t="s">
        <v>113</v>
      </c>
    </row>
    <row r="105" customFormat="false" ht="15" hidden="false" customHeight="false" outlineLevel="0" collapsed="false">
      <c r="A105" s="147" t="s">
        <v>216</v>
      </c>
      <c r="B105" s="147" t="n">
        <v>832</v>
      </c>
      <c r="C105" s="146" t="s">
        <v>113</v>
      </c>
    </row>
    <row r="106" customFormat="false" ht="15" hidden="false" customHeight="false" outlineLevel="0" collapsed="false">
      <c r="A106" s="147" t="s">
        <v>217</v>
      </c>
      <c r="B106" s="147" t="n">
        <v>859</v>
      </c>
      <c r="C106" s="146" t="s">
        <v>113</v>
      </c>
    </row>
    <row r="107" customFormat="false" ht="15" hidden="false" customHeight="false" outlineLevel="0" collapsed="false">
      <c r="A107" s="147" t="s">
        <v>218</v>
      </c>
      <c r="B107" s="147" t="n">
        <v>570</v>
      </c>
      <c r="C107" s="146" t="s">
        <v>113</v>
      </c>
    </row>
    <row r="108" customFormat="false" ht="15" hidden="false" customHeight="false" outlineLevel="0" collapsed="false">
      <c r="A108" s="147" t="s">
        <v>219</v>
      </c>
      <c r="B108" s="147" t="n">
        <v>595</v>
      </c>
      <c r="C108" s="146" t="s">
        <v>113</v>
      </c>
    </row>
    <row r="109" customFormat="false" ht="15" hidden="false" customHeight="false" outlineLevel="0" collapsed="false">
      <c r="A109" s="147" t="s">
        <v>220</v>
      </c>
      <c r="B109" s="147" t="n">
        <v>854</v>
      </c>
      <c r="C109" s="146" t="s">
        <v>113</v>
      </c>
    </row>
    <row r="110" customFormat="false" ht="15" hidden="false" customHeight="false" outlineLevel="0" collapsed="false">
      <c r="A110" s="147" t="s">
        <v>221</v>
      </c>
      <c r="B110" s="147" t="n">
        <v>1095</v>
      </c>
      <c r="C110" s="146" t="s">
        <v>111</v>
      </c>
    </row>
    <row r="111" customFormat="false" ht="15" hidden="false" customHeight="false" outlineLevel="0" collapsed="false">
      <c r="A111" s="147" t="s">
        <v>222</v>
      </c>
      <c r="B111" s="147" t="n">
        <v>604</v>
      </c>
      <c r="C111" s="146" t="s">
        <v>113</v>
      </c>
    </row>
    <row r="112" customFormat="false" ht="15" hidden="false" customHeight="false" outlineLevel="0" collapsed="false">
      <c r="A112" s="147" t="s">
        <v>223</v>
      </c>
      <c r="B112" s="147" t="n">
        <v>1061</v>
      </c>
      <c r="C112" s="146" t="s">
        <v>111</v>
      </c>
    </row>
    <row r="113" customFormat="false" ht="15" hidden="false" customHeight="false" outlineLevel="0" collapsed="false">
      <c r="A113" s="147" t="s">
        <v>224</v>
      </c>
      <c r="B113" s="147" t="n">
        <v>690</v>
      </c>
      <c r="C113" s="146" t="s">
        <v>113</v>
      </c>
    </row>
    <row r="114" customFormat="false" ht="15" hidden="false" customHeight="false" outlineLevel="0" collapsed="false">
      <c r="A114" s="147" t="s">
        <v>225</v>
      </c>
      <c r="B114" s="147" t="n">
        <v>809</v>
      </c>
      <c r="C114" s="146" t="s">
        <v>113</v>
      </c>
    </row>
    <row r="115" customFormat="false" ht="15" hidden="false" customHeight="false" outlineLevel="0" collapsed="false">
      <c r="A115" s="147" t="s">
        <v>226</v>
      </c>
      <c r="B115" s="147" t="n">
        <v>1104</v>
      </c>
      <c r="C115" s="146" t="s">
        <v>111</v>
      </c>
    </row>
    <row r="116" customFormat="false" ht="15" hidden="false" customHeight="false" outlineLevel="0" collapsed="false">
      <c r="A116" s="147" t="s">
        <v>227</v>
      </c>
      <c r="B116" s="147" t="n">
        <v>1161</v>
      </c>
      <c r="C116" s="146" t="s">
        <v>111</v>
      </c>
    </row>
    <row r="117" customFormat="false" ht="15" hidden="false" customHeight="false" outlineLevel="0" collapsed="false">
      <c r="A117" s="147" t="s">
        <v>228</v>
      </c>
      <c r="B117" s="147" t="n">
        <v>1012</v>
      </c>
      <c r="C117" s="146" t="s">
        <v>111</v>
      </c>
    </row>
    <row r="118" customFormat="false" ht="15" hidden="false" customHeight="false" outlineLevel="0" collapsed="false">
      <c r="A118" s="147" t="s">
        <v>229</v>
      </c>
      <c r="B118" s="147" t="n">
        <v>573</v>
      </c>
      <c r="C118" s="146" t="s">
        <v>113</v>
      </c>
    </row>
    <row r="119" customFormat="false" ht="15" hidden="false" customHeight="false" outlineLevel="0" collapsed="false">
      <c r="A119" s="147" t="s">
        <v>230</v>
      </c>
      <c r="B119" s="147" t="n">
        <v>1163</v>
      </c>
      <c r="C119" s="146" t="s">
        <v>111</v>
      </c>
    </row>
    <row r="120" customFormat="false" ht="15" hidden="false" customHeight="false" outlineLevel="0" collapsed="false">
      <c r="A120" s="147" t="s">
        <v>231</v>
      </c>
      <c r="B120" s="147" t="n">
        <v>818</v>
      </c>
      <c r="C120" s="146" t="s">
        <v>113</v>
      </c>
    </row>
    <row r="121" customFormat="false" ht="15" hidden="false" customHeight="false" outlineLevel="0" collapsed="false">
      <c r="A121" s="147" t="s">
        <v>232</v>
      </c>
      <c r="B121" s="147" t="n">
        <v>770</v>
      </c>
      <c r="C121" s="146" t="s">
        <v>113</v>
      </c>
    </row>
    <row r="122" customFormat="false" ht="15" hidden="false" customHeight="false" outlineLevel="0" collapsed="false">
      <c r="A122" s="147" t="s">
        <v>233</v>
      </c>
      <c r="B122" s="147" t="n">
        <v>590</v>
      </c>
      <c r="C122" s="146" t="s">
        <v>113</v>
      </c>
    </row>
    <row r="123" customFormat="false" ht="15" hidden="false" customHeight="false" outlineLevel="0" collapsed="false">
      <c r="A123" s="147" t="s">
        <v>234</v>
      </c>
      <c r="B123" s="147" t="n">
        <v>1042</v>
      </c>
      <c r="C123" s="146" t="s">
        <v>111</v>
      </c>
    </row>
    <row r="124" customFormat="false" ht="15" hidden="false" customHeight="false" outlineLevel="0" collapsed="false">
      <c r="A124" s="147" t="s">
        <v>235</v>
      </c>
      <c r="B124" s="147" t="n">
        <v>903</v>
      </c>
      <c r="C124" s="146" t="s">
        <v>113</v>
      </c>
    </row>
    <row r="125" customFormat="false" ht="15" hidden="false" customHeight="false" outlineLevel="0" collapsed="false">
      <c r="A125" s="147" t="s">
        <v>236</v>
      </c>
      <c r="B125" s="147" t="n">
        <v>1299</v>
      </c>
      <c r="C125" s="146" t="s">
        <v>111</v>
      </c>
    </row>
    <row r="126" customFormat="false" ht="15" hidden="false" customHeight="false" outlineLevel="0" collapsed="false">
      <c r="A126" s="147" t="s">
        <v>237</v>
      </c>
      <c r="B126" s="147" t="n">
        <v>718</v>
      </c>
      <c r="C126" s="146" t="s">
        <v>113</v>
      </c>
    </row>
    <row r="127" customFormat="false" ht="15" hidden="false" customHeight="false" outlineLevel="0" collapsed="false">
      <c r="A127" s="147" t="s">
        <v>238</v>
      </c>
      <c r="B127" s="147" t="n">
        <v>878</v>
      </c>
      <c r="C127" s="146" t="s">
        <v>113</v>
      </c>
    </row>
    <row r="128" customFormat="false" ht="15" hidden="false" customHeight="false" outlineLevel="0" collapsed="false">
      <c r="A128" s="147" t="s">
        <v>239</v>
      </c>
      <c r="B128" s="147" t="n">
        <v>684</v>
      </c>
      <c r="C128" s="146" t="s">
        <v>113</v>
      </c>
    </row>
    <row r="129" customFormat="false" ht="15" hidden="false" customHeight="false" outlineLevel="0" collapsed="false">
      <c r="A129" s="147" t="s">
        <v>240</v>
      </c>
      <c r="B129" s="147" t="n">
        <v>585</v>
      </c>
      <c r="C129" s="146" t="s">
        <v>113</v>
      </c>
    </row>
    <row r="130" customFormat="false" ht="15" hidden="false" customHeight="false" outlineLevel="0" collapsed="false">
      <c r="A130" s="147" t="s">
        <v>241</v>
      </c>
      <c r="B130" s="147" t="n">
        <v>1032</v>
      </c>
      <c r="C130" s="146" t="s">
        <v>111</v>
      </c>
    </row>
    <row r="131" customFormat="false" ht="15" hidden="false" customHeight="false" outlineLevel="0" collapsed="false">
      <c r="A131" s="147" t="s">
        <v>242</v>
      </c>
      <c r="B131" s="147" t="n">
        <v>515</v>
      </c>
      <c r="C131" s="146" t="s">
        <v>113</v>
      </c>
    </row>
    <row r="132" customFormat="false" ht="15" hidden="false" customHeight="false" outlineLevel="0" collapsed="false">
      <c r="A132" s="147" t="s">
        <v>243</v>
      </c>
      <c r="B132" s="147" t="n">
        <v>681</v>
      </c>
      <c r="C132" s="146" t="s">
        <v>113</v>
      </c>
    </row>
    <row r="133" customFormat="false" ht="15" hidden="false" customHeight="false" outlineLevel="0" collapsed="false">
      <c r="A133" s="147" t="s">
        <v>244</v>
      </c>
      <c r="B133" s="147" t="n">
        <v>705</v>
      </c>
      <c r="C133" s="146" t="s">
        <v>113</v>
      </c>
    </row>
    <row r="134" customFormat="false" ht="15" hidden="false" customHeight="false" outlineLevel="0" collapsed="false">
      <c r="A134" s="147" t="s">
        <v>245</v>
      </c>
      <c r="B134" s="147" t="n">
        <v>1420</v>
      </c>
      <c r="C134" s="146" t="s">
        <v>111</v>
      </c>
    </row>
    <row r="135" customFormat="false" ht="15" hidden="false" customHeight="false" outlineLevel="0" collapsed="false">
      <c r="A135" s="147" t="s">
        <v>246</v>
      </c>
      <c r="B135" s="147" t="n">
        <v>878</v>
      </c>
      <c r="C135" s="146" t="s">
        <v>113</v>
      </c>
    </row>
    <row r="136" customFormat="false" ht="15" hidden="false" customHeight="false" outlineLevel="0" collapsed="false">
      <c r="A136" s="147" t="s">
        <v>247</v>
      </c>
      <c r="B136" s="147" t="n">
        <v>906</v>
      </c>
      <c r="C136" s="146" t="s">
        <v>113</v>
      </c>
    </row>
    <row r="137" customFormat="false" ht="15" hidden="false" customHeight="false" outlineLevel="0" collapsed="false">
      <c r="A137" s="147" t="s">
        <v>248</v>
      </c>
      <c r="B137" s="147" t="n">
        <v>1074</v>
      </c>
      <c r="C137" s="146" t="s">
        <v>111</v>
      </c>
    </row>
    <row r="138" customFormat="false" ht="15" hidden="false" customHeight="false" outlineLevel="0" collapsed="false">
      <c r="A138" s="147" t="s">
        <v>249</v>
      </c>
      <c r="B138" s="147" t="n">
        <v>653</v>
      </c>
      <c r="C138" s="146" t="s">
        <v>113</v>
      </c>
    </row>
    <row r="139" customFormat="false" ht="15" hidden="false" customHeight="false" outlineLevel="0" collapsed="false">
      <c r="A139" s="147" t="s">
        <v>250</v>
      </c>
      <c r="B139" s="147" t="n">
        <v>675</v>
      </c>
      <c r="C139" s="146" t="s">
        <v>113</v>
      </c>
    </row>
    <row r="140" customFormat="false" ht="15" hidden="false" customHeight="false" outlineLevel="0" collapsed="false">
      <c r="A140" s="147" t="s">
        <v>251</v>
      </c>
      <c r="B140" s="147" t="n">
        <v>1434</v>
      </c>
      <c r="C140" s="146" t="s">
        <v>111</v>
      </c>
    </row>
    <row r="141" customFormat="false" ht="15" hidden="false" customHeight="false" outlineLevel="0" collapsed="false">
      <c r="A141" s="147" t="s">
        <v>252</v>
      </c>
      <c r="B141" s="147" t="n">
        <v>921</v>
      </c>
      <c r="C141" s="146" t="s">
        <v>113</v>
      </c>
    </row>
    <row r="142" customFormat="false" ht="15" hidden="false" customHeight="false" outlineLevel="0" collapsed="false">
      <c r="A142" s="147" t="s">
        <v>253</v>
      </c>
      <c r="B142" s="147" t="n">
        <v>654</v>
      </c>
      <c r="C142" s="146" t="s">
        <v>113</v>
      </c>
    </row>
    <row r="143" customFormat="false" ht="15" hidden="false" customHeight="false" outlineLevel="0" collapsed="false">
      <c r="A143" s="147" t="s">
        <v>254</v>
      </c>
      <c r="B143" s="147" t="n">
        <v>594</v>
      </c>
      <c r="C143" s="146" t="s">
        <v>113</v>
      </c>
    </row>
    <row r="144" customFormat="false" ht="15" hidden="false" customHeight="false" outlineLevel="0" collapsed="false">
      <c r="A144" s="147" t="s">
        <v>255</v>
      </c>
      <c r="B144" s="147" t="n">
        <v>509</v>
      </c>
      <c r="C144" s="146" t="s">
        <v>113</v>
      </c>
    </row>
    <row r="145" customFormat="false" ht="15" hidden="false" customHeight="false" outlineLevel="0" collapsed="false">
      <c r="A145" s="147" t="s">
        <v>256</v>
      </c>
      <c r="B145" s="147" t="n">
        <v>585</v>
      </c>
      <c r="C145" s="146" t="s">
        <v>113</v>
      </c>
    </row>
    <row r="146" customFormat="false" ht="15" hidden="false" customHeight="false" outlineLevel="0" collapsed="false">
      <c r="A146" s="147" t="s">
        <v>257</v>
      </c>
      <c r="B146" s="147" t="n">
        <v>628</v>
      </c>
      <c r="C146" s="146" t="s">
        <v>113</v>
      </c>
    </row>
    <row r="147" customFormat="false" ht="15" hidden="false" customHeight="false" outlineLevel="0" collapsed="false">
      <c r="A147" s="147" t="s">
        <v>258</v>
      </c>
      <c r="B147" s="147" t="n">
        <v>605</v>
      </c>
      <c r="C147" s="146" t="s">
        <v>113</v>
      </c>
    </row>
    <row r="148" customFormat="false" ht="15" hidden="false" customHeight="false" outlineLevel="0" collapsed="false">
      <c r="A148" s="147" t="s">
        <v>259</v>
      </c>
      <c r="B148" s="147" t="n">
        <v>744</v>
      </c>
      <c r="C148" s="146" t="s">
        <v>113</v>
      </c>
    </row>
    <row r="149" customFormat="false" ht="15" hidden="false" customHeight="false" outlineLevel="0" collapsed="false">
      <c r="A149" s="147" t="s">
        <v>260</v>
      </c>
      <c r="B149" s="147" t="n">
        <v>845</v>
      </c>
      <c r="C149" s="146" t="s">
        <v>113</v>
      </c>
    </row>
    <row r="150" customFormat="false" ht="15" hidden="false" customHeight="false" outlineLevel="0" collapsed="false">
      <c r="A150" s="147" t="s">
        <v>261</v>
      </c>
      <c r="B150" s="147" t="n">
        <v>710</v>
      </c>
      <c r="C150" s="146" t="s">
        <v>113</v>
      </c>
    </row>
    <row r="151" customFormat="false" ht="15" hidden="false" customHeight="false" outlineLevel="0" collapsed="false">
      <c r="A151" s="147" t="s">
        <v>10</v>
      </c>
      <c r="B151" s="147" t="n">
        <v>654</v>
      </c>
      <c r="C151" s="146" t="s">
        <v>113</v>
      </c>
    </row>
    <row r="152" customFormat="false" ht="15" hidden="false" customHeight="false" outlineLevel="0" collapsed="false">
      <c r="A152" s="147" t="s">
        <v>262</v>
      </c>
      <c r="B152" s="147" t="n">
        <v>760</v>
      </c>
      <c r="C152" s="146" t="s">
        <v>113</v>
      </c>
    </row>
    <row r="153" customFormat="false" ht="15" hidden="false" customHeight="false" outlineLevel="0" collapsed="false">
      <c r="A153" s="147" t="s">
        <v>263</v>
      </c>
      <c r="B153" s="147" t="n">
        <v>744</v>
      </c>
      <c r="C153" s="146" t="s">
        <v>113</v>
      </c>
    </row>
    <row r="154" customFormat="false" ht="15" hidden="false" customHeight="false" outlineLevel="0" collapsed="false">
      <c r="A154" s="147" t="s">
        <v>264</v>
      </c>
      <c r="B154" s="147" t="n">
        <v>716</v>
      </c>
      <c r="C154" s="146" t="s">
        <v>113</v>
      </c>
    </row>
    <row r="155" customFormat="false" ht="15" hidden="false" customHeight="false" outlineLevel="0" collapsed="false">
      <c r="A155" s="147" t="s">
        <v>265</v>
      </c>
      <c r="B155" s="147" t="n">
        <v>702</v>
      </c>
      <c r="C155" s="146" t="s">
        <v>113</v>
      </c>
    </row>
    <row r="156" customFormat="false" ht="15" hidden="false" customHeight="false" outlineLevel="0" collapsed="false">
      <c r="A156" s="147" t="s">
        <v>266</v>
      </c>
      <c r="B156" s="147" t="n">
        <v>1140</v>
      </c>
      <c r="C156" s="146" t="s">
        <v>111</v>
      </c>
    </row>
    <row r="157" customFormat="false" ht="15" hidden="false" customHeight="false" outlineLevel="0" collapsed="false">
      <c r="A157" s="147" t="s">
        <v>267</v>
      </c>
      <c r="B157" s="147" t="n">
        <v>872</v>
      </c>
      <c r="C157" s="146" t="s">
        <v>113</v>
      </c>
    </row>
    <row r="158" customFormat="false" ht="15" hidden="false" customHeight="false" outlineLevel="0" collapsed="false">
      <c r="A158" s="147" t="s">
        <v>268</v>
      </c>
      <c r="B158" s="147" t="n">
        <v>815</v>
      </c>
      <c r="C158" s="146" t="s">
        <v>113</v>
      </c>
    </row>
    <row r="159" customFormat="false" ht="15" hidden="false" customHeight="false" outlineLevel="0" collapsed="false">
      <c r="A159" s="147" t="s">
        <v>269</v>
      </c>
      <c r="B159" s="147" t="n">
        <v>615</v>
      </c>
      <c r="C159" s="146" t="s">
        <v>113</v>
      </c>
    </row>
    <row r="160" customFormat="false" ht="15" hidden="false" customHeight="false" outlineLevel="0" collapsed="false">
      <c r="A160" s="147" t="s">
        <v>270</v>
      </c>
      <c r="B160" s="147" t="n">
        <v>724</v>
      </c>
      <c r="C160" s="146" t="s">
        <v>113</v>
      </c>
    </row>
    <row r="161" customFormat="false" ht="15" hidden="false" customHeight="false" outlineLevel="0" collapsed="false">
      <c r="A161" s="147" t="s">
        <v>271</v>
      </c>
      <c r="B161" s="147" t="n">
        <v>744</v>
      </c>
      <c r="C161" s="146" t="s">
        <v>113</v>
      </c>
    </row>
    <row r="162" customFormat="false" ht="15" hidden="false" customHeight="false" outlineLevel="0" collapsed="false">
      <c r="A162" s="147" t="s">
        <v>272</v>
      </c>
      <c r="B162" s="147" t="n">
        <v>660</v>
      </c>
      <c r="C162" s="146" t="s">
        <v>113</v>
      </c>
    </row>
    <row r="163" customFormat="false" ht="15" hidden="false" customHeight="false" outlineLevel="0" collapsed="false">
      <c r="A163" s="147" t="s">
        <v>273</v>
      </c>
      <c r="B163" s="147" t="n">
        <v>718</v>
      </c>
      <c r="C163" s="146" t="s">
        <v>113</v>
      </c>
    </row>
    <row r="164" customFormat="false" ht="15" hidden="false" customHeight="false" outlineLevel="0" collapsed="false">
      <c r="A164" s="147" t="s">
        <v>274</v>
      </c>
      <c r="B164" s="147" t="n">
        <v>737</v>
      </c>
      <c r="C164" s="146" t="s">
        <v>113</v>
      </c>
    </row>
    <row r="165" customFormat="false" ht="15" hidden="false" customHeight="false" outlineLevel="0" collapsed="false">
      <c r="A165" s="147" t="s">
        <v>275</v>
      </c>
      <c r="B165" s="147" t="n">
        <v>553</v>
      </c>
      <c r="C165" s="146" t="s">
        <v>113</v>
      </c>
    </row>
    <row r="166" customFormat="false" ht="15" hidden="false" customHeight="false" outlineLevel="0" collapsed="false">
      <c r="A166" s="147" t="s">
        <v>276</v>
      </c>
      <c r="B166" s="147" t="n">
        <v>888</v>
      </c>
      <c r="C166" s="146" t="s">
        <v>113</v>
      </c>
    </row>
    <row r="167" customFormat="false" ht="15" hidden="false" customHeight="false" outlineLevel="0" collapsed="false">
      <c r="A167" s="147" t="s">
        <v>277</v>
      </c>
      <c r="B167" s="147" t="n">
        <v>864</v>
      </c>
      <c r="C167" s="146" t="s">
        <v>113</v>
      </c>
    </row>
    <row r="168" customFormat="false" ht="15" hidden="false" customHeight="false" outlineLevel="0" collapsed="false">
      <c r="A168" s="147" t="s">
        <v>278</v>
      </c>
      <c r="B168" s="147" t="n">
        <v>510</v>
      </c>
      <c r="C168" s="146" t="s">
        <v>113</v>
      </c>
    </row>
    <row r="169" customFormat="false" ht="15" hidden="false" customHeight="false" outlineLevel="0" collapsed="false">
      <c r="A169" s="147" t="s">
        <v>279</v>
      </c>
      <c r="B169" s="147" t="n">
        <v>650</v>
      </c>
      <c r="C169" s="146" t="s">
        <v>113</v>
      </c>
    </row>
    <row r="170" customFormat="false" ht="15" hidden="false" customHeight="false" outlineLevel="0" collapsed="false">
      <c r="A170" s="147" t="s">
        <v>280</v>
      </c>
      <c r="B170" s="147" t="n">
        <v>747</v>
      </c>
      <c r="C170" s="146" t="s">
        <v>113</v>
      </c>
    </row>
    <row r="171" customFormat="false" ht="15" hidden="false" customHeight="false" outlineLevel="0" collapsed="false">
      <c r="A171" s="147" t="s">
        <v>281</v>
      </c>
      <c r="B171" s="147" t="n">
        <v>546</v>
      </c>
      <c r="C171" s="146" t="s">
        <v>113</v>
      </c>
    </row>
    <row r="172" customFormat="false" ht="15" hidden="false" customHeight="false" outlineLevel="0" collapsed="false">
      <c r="A172" s="147" t="s">
        <v>282</v>
      </c>
      <c r="B172" s="147" t="n">
        <v>561</v>
      </c>
      <c r="C172" s="146" t="s">
        <v>113</v>
      </c>
    </row>
    <row r="173" customFormat="false" ht="15" hidden="false" customHeight="false" outlineLevel="0" collapsed="false">
      <c r="A173" s="147" t="s">
        <v>283</v>
      </c>
      <c r="B173" s="147" t="n">
        <v>551</v>
      </c>
      <c r="C173" s="146" t="s">
        <v>113</v>
      </c>
    </row>
    <row r="174" customFormat="false" ht="15" hidden="false" customHeight="false" outlineLevel="0" collapsed="false">
      <c r="A174" s="147" t="s">
        <v>284</v>
      </c>
      <c r="B174" s="147" t="n">
        <v>652</v>
      </c>
      <c r="C174" s="146" t="s">
        <v>113</v>
      </c>
    </row>
    <row r="175" customFormat="false" ht="15" hidden="false" customHeight="false" outlineLevel="0" collapsed="false">
      <c r="A175" s="147" t="s">
        <v>285</v>
      </c>
      <c r="B175" s="147" t="n">
        <v>595</v>
      </c>
      <c r="C175" s="146" t="s">
        <v>113</v>
      </c>
    </row>
    <row r="176" customFormat="false" ht="15" hidden="false" customHeight="false" outlineLevel="0" collapsed="false">
      <c r="A176" s="147" t="s">
        <v>286</v>
      </c>
      <c r="B176" s="147" t="n">
        <v>652</v>
      </c>
      <c r="C176" s="146" t="s">
        <v>113</v>
      </c>
    </row>
    <row r="177" customFormat="false" ht="15" hidden="false" customHeight="false" outlineLevel="0" collapsed="false">
      <c r="A177" s="147" t="s">
        <v>287</v>
      </c>
      <c r="B177" s="147" t="n">
        <v>675</v>
      </c>
      <c r="C177" s="146" t="s">
        <v>113</v>
      </c>
    </row>
    <row r="178" customFormat="false" ht="15" hidden="false" customHeight="false" outlineLevel="0" collapsed="false">
      <c r="A178" s="147" t="s">
        <v>288</v>
      </c>
      <c r="B178" s="147" t="n">
        <v>756</v>
      </c>
      <c r="C178" s="146" t="s">
        <v>113</v>
      </c>
    </row>
    <row r="179" customFormat="false" ht="15" hidden="false" customHeight="false" outlineLevel="0" collapsed="false">
      <c r="A179" s="147" t="s">
        <v>289</v>
      </c>
      <c r="B179" s="147" t="n">
        <v>650</v>
      </c>
      <c r="C179" s="146" t="s">
        <v>113</v>
      </c>
    </row>
    <row r="180" customFormat="false" ht="15" hidden="false" customHeight="false" outlineLevel="0" collapsed="false">
      <c r="A180" s="147" t="s">
        <v>290</v>
      </c>
      <c r="B180" s="147" t="n">
        <v>1066</v>
      </c>
      <c r="C180" s="146" t="s">
        <v>111</v>
      </c>
    </row>
    <row r="181" customFormat="false" ht="15" hidden="false" customHeight="false" outlineLevel="0" collapsed="false">
      <c r="A181" s="147" t="s">
        <v>291</v>
      </c>
      <c r="B181" s="147" t="n">
        <v>1104</v>
      </c>
      <c r="C181" s="146" t="s">
        <v>111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5" activeCellId="0" sqref="B2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41.29"/>
    <col collapsed="false" customWidth="true" hidden="false" outlineLevel="0" max="2" min="2" style="1" width="34.71"/>
  </cols>
  <sheetData>
    <row r="1" customFormat="false" ht="24" hidden="false" customHeight="true" outlineLevel="0" collapsed="false">
      <c r="A1" s="148" t="s">
        <v>292</v>
      </c>
      <c r="B1" s="148"/>
    </row>
    <row r="2" customFormat="false" ht="15" hidden="false" customHeight="true" outlineLevel="0" collapsed="false">
      <c r="A2" s="149" t="s">
        <v>293</v>
      </c>
      <c r="B2" s="149" t="s">
        <v>294</v>
      </c>
    </row>
    <row r="3" customFormat="false" ht="15" hidden="false" customHeight="true" outlineLevel="0" collapsed="false">
      <c r="A3" s="150" t="s">
        <v>50</v>
      </c>
      <c r="B3" s="151" t="n">
        <v>0</v>
      </c>
    </row>
    <row r="4" customFormat="false" ht="15" hidden="false" customHeight="true" outlineLevel="0" collapsed="false">
      <c r="A4" s="150" t="s">
        <v>295</v>
      </c>
      <c r="B4" s="152"/>
    </row>
    <row r="5" customFormat="false" ht="15" hidden="false" customHeight="true" outlineLevel="0" collapsed="false">
      <c r="A5" s="153" t="s">
        <v>296</v>
      </c>
      <c r="B5" s="154" t="n">
        <v>0.018</v>
      </c>
    </row>
    <row r="6" customFormat="false" ht="15" hidden="false" customHeight="true" outlineLevel="0" collapsed="false">
      <c r="A6" s="155" t="s">
        <v>297</v>
      </c>
      <c r="B6" s="156" t="n">
        <v>0.018</v>
      </c>
    </row>
    <row r="7" customFormat="false" ht="15" hidden="false" customHeight="true" outlineLevel="0" collapsed="false">
      <c r="A7" s="153" t="s">
        <v>298</v>
      </c>
      <c r="B7" s="154" t="n">
        <v>0.472</v>
      </c>
    </row>
    <row r="8" customFormat="false" ht="15" hidden="false" customHeight="true" outlineLevel="0" collapsed="false">
      <c r="A8" s="153" t="s">
        <v>299</v>
      </c>
      <c r="B8" s="154" t="n">
        <v>0.311</v>
      </c>
    </row>
    <row r="9" customFormat="false" ht="15" hidden="false" customHeight="true" outlineLevel="0" collapsed="false">
      <c r="A9" s="153" t="s">
        <v>300</v>
      </c>
      <c r="B9" s="154" t="n">
        <v>0.254</v>
      </c>
    </row>
    <row r="10" customFormat="false" ht="15" hidden="false" customHeight="true" outlineLevel="0" collapsed="false">
      <c r="A10" s="153" t="s">
        <v>301</v>
      </c>
      <c r="B10" s="154" t="n">
        <v>0.252</v>
      </c>
    </row>
    <row r="12" customFormat="false" ht="15" hidden="false" customHeight="false" outlineLevel="0" collapsed="false">
      <c r="A12" s="148" t="s">
        <v>302</v>
      </c>
    </row>
    <row r="13" customFormat="false" ht="15" hidden="false" customHeight="false" outlineLevel="0" collapsed="false">
      <c r="A13" s="146" t="s">
        <v>50</v>
      </c>
    </row>
    <row r="14" customFormat="false" ht="15" hidden="false" customHeight="false" outlineLevel="0" collapsed="false">
      <c r="A14" s="157" t="s">
        <v>303</v>
      </c>
    </row>
    <row r="15" customFormat="false" ht="15" hidden="false" customHeight="false" outlineLevel="0" collapsed="false">
      <c r="A15" s="157" t="s">
        <v>304</v>
      </c>
    </row>
    <row r="16" customFormat="false" ht="15" hidden="false" customHeight="false" outlineLevel="0" collapsed="false">
      <c r="A16" s="157" t="s">
        <v>305</v>
      </c>
    </row>
    <row r="17" customFormat="false" ht="15" hidden="false" customHeight="false" outlineLevel="0" collapsed="false">
      <c r="A17" s="157" t="s">
        <v>306</v>
      </c>
    </row>
    <row r="18" customFormat="false" ht="15" hidden="false" customHeight="false" outlineLevel="0" collapsed="false">
      <c r="A18" s="157" t="s">
        <v>307</v>
      </c>
    </row>
    <row r="19" customFormat="false" ht="15" hidden="false" customHeight="false" outlineLevel="0" collapsed="false">
      <c r="A19" s="157" t="s">
        <v>308</v>
      </c>
    </row>
    <row r="20" customFormat="false" ht="15" hidden="false" customHeight="false" outlineLevel="0" collapsed="false">
      <c r="A20" s="158" t="s">
        <v>309</v>
      </c>
    </row>
    <row r="22" customFormat="false" ht="15" hidden="false" customHeight="false" outlineLevel="0" collapsed="false">
      <c r="A22" s="148" t="s">
        <v>310</v>
      </c>
    </row>
    <row r="23" customFormat="false" ht="15" hidden="false" customHeight="false" outlineLevel="0" collapsed="false">
      <c r="A23" s="146" t="s">
        <v>50</v>
      </c>
    </row>
    <row r="24" customFormat="false" ht="15" hidden="false" customHeight="false" outlineLevel="0" collapsed="false">
      <c r="A24" s="159" t="s">
        <v>36</v>
      </c>
    </row>
    <row r="25" customFormat="false" ht="15" hidden="false" customHeight="false" outlineLevel="0" collapsed="false">
      <c r="A25" s="158" t="s">
        <v>311</v>
      </c>
    </row>
    <row r="27" customFormat="false" ht="15" hidden="false" customHeight="false" outlineLevel="0" collapsed="false">
      <c r="A27" s="148" t="s">
        <v>34</v>
      </c>
    </row>
    <row r="28" customFormat="false" ht="15" hidden="false" customHeight="false" outlineLevel="0" collapsed="false">
      <c r="A28" s="146" t="s">
        <v>50</v>
      </c>
    </row>
    <row r="29" customFormat="false" ht="15" hidden="false" customHeight="false" outlineLevel="0" collapsed="false">
      <c r="A29" s="159" t="s">
        <v>305</v>
      </c>
    </row>
    <row r="30" customFormat="false" ht="15" hidden="false" customHeight="false" outlineLevel="0" collapsed="false">
      <c r="A30" s="157" t="s">
        <v>306</v>
      </c>
    </row>
    <row r="31" customFormat="false" ht="15" hidden="false" customHeight="false" outlineLevel="0" collapsed="false">
      <c r="A31" s="158" t="s">
        <v>307</v>
      </c>
    </row>
  </sheetData>
  <mergeCells count="1">
    <mergeCell ref="A1:B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618A9CE340DF44A6BDC1CF0960BD12" ma:contentTypeVersion="1" ma:contentTypeDescription="Crear nuevo documento." ma:contentTypeScope="" ma:versionID="057f267dca17d22fe95ddc15b07975e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d12d7e74bef0e1ce98a15eea8e39e2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AFD106-FD80-4260-BB9B-BEB2C02AC0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4954C7-2ED0-4DD4-BA08-E31BAA46AFC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F28E7D0-CEE0-4BBA-A459-8D91FED43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2022-03-01T10:16:11Z</dcterms:created>
  <dc:creator>Isabel Maqueda Vega</dc:creator>
  <dc:description/>
  <dc:language>es-ES</dc:language>
  <cp:lastModifiedBy/>
  <dcterms:modified xsi:type="dcterms:W3CDTF">2025-03-18T10:29:22Z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0x01010090618A9CE340DF44A6BDC1CF0960BD12</vt:lpwstr>
  </property>
</Properties>
</file>